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yonas01\共有\04政策調整課\財政係\財政状況資料集\R6年度\R8.3.3 【様式提出：39（月）HP公表323（月）】令和６年度財政状況資料集の作成及び公表について（照会）\回答\"/>
    </mc:Choice>
  </mc:AlternateContent>
  <xr:revisionPtr revIDLastSave="0" documentId="13_ncr:1_{B62B9423-09E8-41CC-B336-9BD502476CAC}" xr6:coauthVersionLast="47" xr6:coauthVersionMax="47" xr10:uidLastSave="{00000000-0000-0000-0000-000000000000}"/>
  <bookViews>
    <workbookView xWindow="-1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CO37" i="10"/>
  <c r="BW37" i="10"/>
  <c r="BE37" i="10"/>
  <c r="AM37" i="10"/>
  <c r="U37" i="10"/>
  <c r="C37" i="10"/>
  <c r="CO36" i="10"/>
  <c r="BW36" i="10"/>
  <c r="BE36" i="10"/>
  <c r="AM36" i="10"/>
  <c r="C36" i="10"/>
  <c r="BW35" i="10"/>
  <c r="BE35" i="10"/>
  <c r="C35" i="10"/>
  <c r="BW34" i="10"/>
  <c r="BE34" i="10"/>
  <c r="C34" i="10"/>
  <c r="U34" i="10" s="1"/>
  <c r="U35" i="10" s="1"/>
  <c r="U36" i="10" s="1"/>
  <c r="CO34" i="10" l="1"/>
  <c r="CO35" i="10" s="1"/>
  <c r="AM34" i="10"/>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<sst xmlns="http://schemas.openxmlformats.org/spreadsheetml/2006/main" count="1058" uniqueCount="558">
  <si>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</si>
  <si>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</si>
  <si>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</si>
  <si>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</si>
  <si>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</si>
  <si>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</si>
  <si>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</si>
  <si>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</si>
  <si>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</si>
  <si>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</si>
  <si>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</si>
  <si>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</si>
  <si>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</si>
  <si>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</si>
  <si>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</si>
  <si>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</si>
  <si>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</si>
  <si>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</si>
  <si>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</si>
  <si>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</si>
  <si>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</si>
  <si>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</si>
  <si>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</si>
  <si>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</si>
  <si>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</si>
  <si>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</si>
  <si>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</si>
  <si>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</si>
  <si>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</si>
  <si>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</si>
  <si>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</si>
  <si>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</si>
  <si>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</si>
  <si>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</si>
  <si>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</si>
  <si>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</si>
  <si>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</si>
  <si>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</si>
  <si>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</si>
  <si>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</si>
  <si>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</si>
  <si>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</si>
  <si>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</si>
  <si>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</si>
  <si>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</si>
  <si>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</si>
  <si>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</si>
  <si>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</si>
  <si>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</si>
  <si>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</si>
  <si>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</si>
  <si>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</si>
  <si>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</si>
  <si>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</si>
  <si>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</si>
  <si>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</si>
  <si>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</si>
  <si>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</si>
  <si>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</si>
  <si>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</si>
  <si>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</si>
  <si>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</si>
  <si>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</si>
  <si>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</si>
  <si>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</si>
  <si>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</si>
  <si>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</si>
  <si>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</si>
  <si>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</si>
  <si>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</si>
  <si>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</si>
  <si>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</si>
  <si>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</si>
  <si>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</si>
  <si>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</si>
  <si>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</si>
  <si>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</si>
  <si>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</si>
  <si>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</si>
  <si>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</si>
  <si>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</si>
  <si>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Ⅰ－３</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</si>
  <si>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</si>
  <si>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</si>
  <si>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</si>
  <si>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</si>
  <si>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</si>
  <si>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</si>
  <si>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</si>
  <si>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</si>
  <si>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</si>
  <si>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</si>
  <si>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</si>
  <si>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</si>
  <si>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砂川市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</si>
  <si>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</si>
  <si>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</si>
  <si>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</si>
  <si>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</si>
  <si>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</si>
  <si>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</si>
  <si>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</si>
  <si>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</si>
  <si>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</si>
  <si>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</si>
  <si>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</si>
  <si>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</si>
  <si>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</si>
  <si>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</si>
  <si>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</si>
  <si>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</si>
  <si>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</si>
  <si>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</si>
  <si>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</si>
  <si>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</si>
  <si>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</si>
  <si>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</si>
  <si>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</si>
  <si>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-6.8</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</si>
  <si>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</si>
  <si>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</si>
  <si>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</si>
  <si>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</si>
  <si>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</si>
  <si>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</si>
  <si>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</si>
  <si>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</si>
  <si>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</si>
  <si>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</si>
  <si>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</si>
  <si>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</si>
  <si>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</si>
  <si>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</si>
  <si>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</si>
  <si>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</si>
  <si>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</si>
  <si>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</si>
  <si>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</si>
  <si>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</si>
  <si>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</si>
  <si>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</si>
  <si>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-1.9</t>
    <phoneticPr fontId="5"/>
  </si>
  <si>
    <t>基準財政需要額</t>
    <phoneticPr fontId="25"/>
  </si>
  <si>
    <t>うち日本人(％)</t>
    <phoneticPr fontId="5"/>
  </si>
  <si>
    <t>-2.0</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</si>
  <si>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</si>
  <si>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</si>
  <si>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</si>
  <si>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</si>
  <si>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</si>
  <si>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</si>
  <si>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</si>
  <si>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</si>
  <si>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</si>
  <si>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</si>
  <si>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</si>
  <si>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</si>
  <si>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</si>
  <si>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</si>
  <si>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</si>
  <si>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</si>
  <si>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</si>
  <si>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</si>
  <si>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</si>
  <si>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</si>
  <si>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</si>
  <si>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</si>
  <si>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</si>
  <si>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</si>
  <si>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</si>
  <si>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</si>
  <si>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</si>
  <si>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</si>
  <si>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</si>
  <si>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</si>
  <si>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</si>
  <si>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</si>
  <si>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</si>
  <si>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</si>
  <si>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</si>
  <si>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</si>
  <si>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</si>
  <si>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</si>
  <si>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</si>
  <si>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</si>
  <si>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</si>
  <si>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</si>
  <si>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</si>
  <si>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</si>
  <si>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</si>
  <si>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</si>
  <si>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</si>
  <si>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</si>
  <si>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</si>
  <si>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</si>
  <si>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</si>
  <si>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</si>
  <si>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</si>
  <si>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</si>
  <si>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</si>
  <si>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</si>
  <si>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</si>
  <si>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</si>
  <si>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</si>
  <si>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北海道砂川市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</si>
  <si>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</si>
  <si>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</si>
  <si>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</si>
  <si>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</si>
  <si>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</si>
  <si>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</si>
  <si>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</si>
  <si>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</si>
  <si>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</si>
  <si>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</si>
  <si>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</si>
  <si>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</si>
  <si>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</si>
  <si>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</si>
  <si>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</si>
  <si>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</si>
  <si>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</si>
  <si>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</si>
  <si>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</si>
  <si>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</si>
  <si>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</si>
  <si>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</si>
  <si>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</si>
  <si>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</si>
  <si>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</si>
  <si>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</si>
  <si>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</si>
  <si>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</si>
  <si>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</si>
  <si>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</si>
  <si>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</si>
  <si>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</si>
  <si>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</si>
  <si>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</si>
  <si>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</si>
  <si>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</si>
  <si>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</si>
  <si>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</si>
  <si>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</si>
  <si>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</si>
  <si>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</si>
  <si>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</si>
  <si>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</si>
  <si>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</si>
  <si>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</si>
  <si>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</si>
  <si>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</si>
  <si>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</si>
  <si>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</si>
  <si>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</si>
  <si>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</si>
  <si>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</si>
  <si>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</si>
  <si>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</si>
  <si>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</si>
  <si>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</si>
  <si>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</si>
  <si>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</si>
  <si>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</si>
  <si>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</si>
  <si>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</si>
  <si>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</si>
  <si>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</si>
  <si>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</si>
  <si>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</si>
  <si>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</si>
  <si>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</si>
  <si>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</si>
  <si>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</si>
  <si>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</si>
  <si>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</si>
  <si>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</si>
  <si>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</si>
  <si>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</si>
  <si>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</si>
  <si>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</si>
  <si>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</si>
  <si>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</si>
  <si>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</si>
  <si>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</si>
  <si>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</si>
  <si>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</si>
  <si>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</si>
  <si>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</si>
  <si>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</si>
  <si>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</si>
  <si>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</si>
  <si>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</si>
  <si>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</si>
  <si>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</si>
  <si>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</si>
  <si>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</si>
  <si>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</si>
  <si>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</si>
  <si>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</si>
  <si>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</si>
  <si>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</si>
  <si>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</si>
  <si>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</si>
  <si>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</si>
  <si>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</si>
  <si>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</si>
  <si>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</si>
  <si>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</si>
  <si>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</si>
  <si>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</si>
  <si>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</si>
  <si>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</si>
  <si>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</si>
  <si>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</si>
  <si>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</si>
  <si>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</si>
  <si>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</si>
  <si>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</si>
  <si>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</si>
  <si>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</si>
  <si>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</si>
  <si>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</si>
  <si>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</si>
  <si>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</si>
  <si>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</si>
  <si>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</si>
  <si>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</si>
  <si>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</si>
  <si>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</si>
  <si>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</si>
  <si>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</si>
  <si>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</si>
  <si>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</si>
  <si>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</si>
  <si>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</si>
  <si>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</si>
  <si>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</si>
  <si>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</si>
  <si>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</si>
  <si>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</si>
  <si>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</si>
  <si>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</si>
  <si>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</si>
  <si>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</si>
  <si>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</si>
  <si>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</si>
  <si>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</si>
  <si>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</si>
  <si>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</si>
  <si>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</si>
  <si>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</si>
  <si>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</si>
  <si>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</si>
  <si>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</si>
  <si>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北海道砂川市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</si>
  <si>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</si>
  <si>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</si>
  <si>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</si>
  <si>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</si>
  <si>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</si>
  <si>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</si>
  <si>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</si>
  <si>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</si>
  <si>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</si>
  <si>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</si>
  <si>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</si>
  <si>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</si>
  <si>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</si>
  <si>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</si>
  <si>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</si>
  <si>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</si>
  <si>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</si>
  <si>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</si>
  <si>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</si>
  <si>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</si>
  <si>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</si>
  <si>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</si>
  <si>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</si>
  <si>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</si>
  <si>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</si>
  <si>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</si>
  <si>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</si>
  <si>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</si>
  <si>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</si>
  <si>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</si>
  <si>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</si>
  <si>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</si>
  <si>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</si>
  <si>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</si>
  <si>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</si>
  <si>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</si>
  <si>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病院事業会計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</si>
  <si>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</si>
  <si>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</si>
  <si>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</si>
  <si>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</si>
  <si>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</si>
  <si>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</si>
  <si>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</si>
  <si>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</si>
  <si>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</si>
  <si>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</si>
  <si>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</si>
  <si>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</si>
  <si>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</si>
  <si>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</si>
  <si>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</si>
  <si>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</si>
  <si>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</si>
  <si>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</si>
  <si>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</si>
  <si>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</si>
  <si>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</si>
  <si>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</si>
  <si>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</si>
  <si>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</si>
  <si>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</si>
  <si>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</si>
  <si>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</si>
  <si>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</si>
  <si>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</si>
  <si>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</si>
  <si>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</si>
  <si>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</si>
  <si>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</si>
  <si>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</si>
  <si>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</si>
  <si>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</si>
  <si>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</si>
  <si>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</si>
  <si>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</si>
  <si>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</si>
  <si>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</si>
  <si>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</si>
  <si>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</si>
  <si>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</si>
  <si>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</si>
  <si>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</si>
  <si>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</si>
  <si>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</si>
  <si>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</si>
  <si>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</si>
  <si>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</si>
  <si>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</si>
  <si>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</si>
  <si>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</si>
  <si>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</si>
  <si>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</si>
  <si>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</si>
  <si>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</si>
  <si>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</si>
  <si>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</si>
  <si>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</si>
  <si>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</si>
  <si>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</si>
  <si>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</si>
  <si>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</si>
  <si>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</si>
  <si>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</si>
  <si>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</si>
  <si>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</si>
  <si>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</si>
  <si>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</si>
  <si>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</si>
  <si>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</si>
  <si>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</si>
  <si>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</si>
  <si>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</si>
  <si>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</si>
  <si>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</si>
  <si>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</si>
  <si>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</si>
  <si>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</si>
  <si>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</si>
  <si>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</si>
  <si>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</si>
  <si>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</si>
  <si>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</si>
  <si>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</si>
  <si>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</si>
  <si>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</si>
  <si>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</si>
  <si>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</si>
  <si>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</si>
  <si>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</si>
  <si>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</si>
  <si>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</si>
  <si>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</si>
  <si>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</si>
  <si>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</si>
  <si>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</si>
  <si>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</si>
  <si>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</si>
  <si>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</si>
  <si>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</si>
  <si>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</si>
  <si>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</si>
  <si>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</si>
  <si>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</si>
  <si>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</si>
  <si>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t>
  </si>
  <si>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</si>
  <si>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</si>
  <si>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</si>
  <si>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</si>
  <si>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</si>
  <si>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</si>
  <si>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</si>
  <si>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</si>
  <si>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</si>
  <si>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</si>
  <si>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</si>
  <si>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</si>
  <si>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</si>
  <si>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</si>
  <si>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</si>
  <si>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</si>
  <si>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</si>
  <si>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</si>
  <si>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</si>
  <si>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</si>
  <si>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</si>
  <si>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</si>
  <si>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</si>
  <si>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</si>
  <si>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</si>
  <si>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</si>
  <si>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</si>
  <si>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</si>
  <si>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1.40</t>
  </si>
  <si>
    <t>▲ 7.79</t>
  </si>
  <si>
    <t>病院事業会計</t>
  </si>
  <si>
    <t>一般会計</t>
  </si>
  <si>
    <t>下水道事業会計</t>
  </si>
  <si>
    <t>介護保険特別会計</t>
  </si>
  <si>
    <t>国民健康保険特別会計</t>
  </si>
  <si>
    <t>後期高齢者医療特別会計</t>
  </si>
  <si>
    <t>その他会計（赤字）</t>
  </si>
  <si>
    <t>その他会計（黒字）</t>
  </si>
  <si>
    <t>R02</t>
    <phoneticPr fontId="5"/>
  </si>
  <si>
    <t>R03</t>
    <phoneticPr fontId="5"/>
  </si>
  <si>
    <t>R04</t>
    <phoneticPr fontId="5"/>
  </si>
  <si>
    <t>R05</t>
    <phoneticPr fontId="5"/>
  </si>
  <si>
    <t>R06</t>
    <phoneticPr fontId="5"/>
  </si>
  <si>
    <t>-</t>
    <phoneticPr fontId="2"/>
  </si>
  <si>
    <t>砂川市土地開発公社</t>
    <rPh sb="0" eb="3">
      <t>スナガワシ</t>
    </rPh>
    <rPh sb="3" eb="9">
      <t>トチカイハツコウシャ</t>
    </rPh>
    <phoneticPr fontId="2"/>
  </si>
  <si>
    <t>北海道こどもの国協会</t>
    <rPh sb="0" eb="3">
      <t>ホッカイドウ</t>
    </rPh>
    <rPh sb="7" eb="8">
      <t>クニ</t>
    </rPh>
    <rPh sb="8" eb="10">
      <t>キョウカイ</t>
    </rPh>
    <phoneticPr fontId="2"/>
  </si>
  <si>
    <t>空知教育センター組合</t>
    <phoneticPr fontId="2"/>
  </si>
  <si>
    <t>砂川地区保健衛生組合</t>
    <phoneticPr fontId="2"/>
  </si>
  <si>
    <t>中・北空知廃棄物処理広域連合</t>
    <phoneticPr fontId="2"/>
  </si>
  <si>
    <t>中空知広域市町村圏組合（普通会計分）</t>
    <phoneticPr fontId="2"/>
  </si>
  <si>
    <t>砂川地区広域消防組合</t>
    <phoneticPr fontId="2"/>
  </si>
  <si>
    <t>中空知広域水道企業団</t>
    <phoneticPr fontId="2"/>
  </si>
  <si>
    <t>石狩川流域下水道組合</t>
    <phoneticPr fontId="2"/>
  </si>
  <si>
    <t>まちづくり事業基金</t>
    <rPh sb="5" eb="9">
      <t>ジギョウキキン</t>
    </rPh>
    <phoneticPr fontId="2"/>
  </si>
  <si>
    <t>社会福祉事業振興基金</t>
    <rPh sb="0" eb="6">
      <t>シャカイフクシジギョウ</t>
    </rPh>
    <rPh sb="6" eb="10">
      <t>シンコウキキン</t>
    </rPh>
    <phoneticPr fontId="2"/>
  </si>
  <si>
    <t>森林環境整備基金</t>
    <rPh sb="0" eb="4">
      <t>シンリンカンキョウ</t>
    </rPh>
    <rPh sb="4" eb="8">
      <t>セイビキキン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</si>
</sst>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wrapText="1"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84962</c:v>
                </c:pt>
                <c:pt idx="1">
                  <c:v>71279</c:v>
                </c:pt>
                <c:pt idx="2">
                  <c:v>74994</c:v>
                </c:pt>
                <c:pt idx="3">
                  <c:v>71849</c:v>
                </c:pt>
                <c:pt idx="4">
                  <c:v>82962</c:v>
                </c:pt>
              </c:numCache>
            </c:numRef>
          </c:val>
          <c:smooth val="0"/>
          <c:extLst>
            <c:ext xmlns:c16="http://schemas.microsoft.com/office/drawing/2014/chart" uri="{C3380CC4-5D6E-409C-BE32-E72D297353CC}">
              <c16:uniqueId val="{00000000-0132-46F0-8D05-22E31E24665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291157</c:v>
                </c:pt>
                <c:pt idx="1">
                  <c:v>104185</c:v>
                </c:pt>
                <c:pt idx="2">
                  <c:v>97236</c:v>
                </c:pt>
                <c:pt idx="3">
                  <c:v>94972</c:v>
                </c:pt>
                <c:pt idx="4">
                  <c:v>219365</c:v>
                </c:pt>
              </c:numCache>
            </c:numRef>
          </c:val>
          <c:smooth val="0"/>
          <c:extLst>
            <c:ext xmlns:c16="http://schemas.microsoft.com/office/drawing/2014/chart" uri="{C3380CC4-5D6E-409C-BE32-E72D297353CC}">
              <c16:uniqueId val="{00000001-0132-46F0-8D05-22E31E246650}"/>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6.16</c:v>
                </c:pt>
                <c:pt idx="1">
                  <c:v>11.11</c:v>
                </c:pt>
                <c:pt idx="2">
                  <c:v>7.75</c:v>
                </c:pt>
                <c:pt idx="3">
                  <c:v>10.47</c:v>
                </c:pt>
                <c:pt idx="4">
                  <c:v>7.88</c:v>
                </c:pt>
              </c:numCache>
            </c:numRef>
          </c:val>
          <c:extLst>
            <c:ext xmlns:c16="http://schemas.microsoft.com/office/drawing/2014/chart" uri="{C3380CC4-5D6E-409C-BE32-E72D297353CC}">
              <c16:uniqueId val="{00000000-A7AC-4747-9164-E5C4E5D44584}"/>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16.8</c:v>
                </c:pt>
                <c:pt idx="1">
                  <c:v>18.260000000000002</c:v>
                </c:pt>
                <c:pt idx="2">
                  <c:v>25.16</c:v>
                </c:pt>
                <c:pt idx="3">
                  <c:v>25.31</c:v>
                </c:pt>
                <c:pt idx="4">
                  <c:v>19.48</c:v>
                </c:pt>
              </c:numCache>
            </c:numRef>
          </c:val>
          <c:extLst>
            <c:ext xmlns:c16="http://schemas.microsoft.com/office/drawing/2014/chart" uri="{C3380CC4-5D6E-409C-BE32-E72D297353CC}">
              <c16:uniqueId val="{00000001-A7AC-4747-9164-E5C4E5D44584}"/>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-1.4</c:v>
                </c:pt>
                <c:pt idx="1">
                  <c:v>7.66</c:v>
                </c:pt>
                <c:pt idx="2">
                  <c:v>3.23</c:v>
                </c:pt>
                <c:pt idx="3">
                  <c:v>3.13</c:v>
                </c:pt>
                <c:pt idx="4">
                  <c:v>-7.79</c:v>
                </c:pt>
              </c:numCache>
            </c:numRef>
          </c:val>
          <c:smooth val="0"/>
          <c:extLst>
            <c:ext xmlns:c16="http://schemas.microsoft.com/office/drawing/2014/chart" uri="{C3380CC4-5D6E-409C-BE32-E72D297353CC}">
              <c16:uniqueId val="{00000002-A7AC-4747-9164-E5C4E5D44584}"/>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DD0-4738-BD02-6A558363ABC7}"/>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DD0-4738-BD02-6A558363ABC7}"/>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8DD0-4738-BD02-6A558363ABC7}"/>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8DD0-4738-BD02-6A558363ABC7}"/>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4-8DD0-4738-BD02-6A558363ABC7}"/>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0.3</c:v>
                </c:pt>
                <c:pt idx="2">
                  <c:v>#N/A</c:v>
                </c:pt>
                <c:pt idx="3">
                  <c:v>0.4</c:v>
                </c:pt>
                <c:pt idx="4">
                  <c:v>#N/A</c:v>
                </c:pt>
                <c:pt idx="5">
                  <c:v>0.35</c:v>
                </c:pt>
                <c:pt idx="6">
                  <c:v>#N/A</c:v>
                </c:pt>
                <c:pt idx="7">
                  <c:v>0.2</c:v>
                </c:pt>
                <c:pt idx="8">
                  <c:v>#N/A</c:v>
                </c:pt>
                <c:pt idx="9">
                  <c:v>0.02</c:v>
                </c:pt>
              </c:numCache>
            </c:numRef>
          </c:val>
          <c:extLst>
            <c:ext xmlns:c16="http://schemas.microsoft.com/office/drawing/2014/chart" uri="{C3380CC4-5D6E-409C-BE32-E72D297353CC}">
              <c16:uniqueId val="{00000005-8DD0-4738-BD02-6A558363ABC7}"/>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0.11</c:v>
                </c:pt>
                <c:pt idx="2">
                  <c:v>#N/A</c:v>
                </c:pt>
                <c:pt idx="3">
                  <c:v>0.89</c:v>
                </c:pt>
                <c:pt idx="4">
                  <c:v>#N/A</c:v>
                </c:pt>
                <c:pt idx="5">
                  <c:v>0.96</c:v>
                </c:pt>
                <c:pt idx="6">
                  <c:v>#N/A</c:v>
                </c:pt>
                <c:pt idx="7">
                  <c:v>0.6</c:v>
                </c:pt>
                <c:pt idx="8">
                  <c:v>#N/A</c:v>
                </c:pt>
                <c:pt idx="9">
                  <c:v>0.36</c:v>
                </c:pt>
              </c:numCache>
            </c:numRef>
          </c:val>
          <c:extLst>
            <c:ext xmlns:c16="http://schemas.microsoft.com/office/drawing/2014/chart" uri="{C3380CC4-5D6E-409C-BE32-E72D297353CC}">
              <c16:uniqueId val="{00000006-8DD0-4738-BD02-6A558363ABC7}"/>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0.84</c:v>
                </c:pt>
                <c:pt idx="2">
                  <c:v>#N/A</c:v>
                </c:pt>
                <c:pt idx="3">
                  <c:v>1.36</c:v>
                </c:pt>
                <c:pt idx="4">
                  <c:v>#N/A</c:v>
                </c:pt>
                <c:pt idx="5">
                  <c:v>2.04</c:v>
                </c:pt>
                <c:pt idx="6">
                  <c:v>#N/A</c:v>
                </c:pt>
                <c:pt idx="7">
                  <c:v>2.57</c:v>
                </c:pt>
                <c:pt idx="8">
                  <c:v>#N/A</c:v>
                </c:pt>
                <c:pt idx="9">
                  <c:v>4.24</c:v>
                </c:pt>
              </c:numCache>
            </c:numRef>
          </c:val>
          <c:extLst>
            <c:ext xmlns:c16="http://schemas.microsoft.com/office/drawing/2014/chart" uri="{C3380CC4-5D6E-409C-BE32-E72D297353CC}">
              <c16:uniqueId val="{00000007-8DD0-4738-BD02-6A558363ABC7}"/>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6.15</c:v>
                </c:pt>
                <c:pt idx="2">
                  <c:v>#N/A</c:v>
                </c:pt>
                <c:pt idx="3">
                  <c:v>11.1</c:v>
                </c:pt>
                <c:pt idx="4">
                  <c:v>#N/A</c:v>
                </c:pt>
                <c:pt idx="5">
                  <c:v>7.74</c:v>
                </c:pt>
                <c:pt idx="6">
                  <c:v>#N/A</c:v>
                </c:pt>
                <c:pt idx="7">
                  <c:v>10.47</c:v>
                </c:pt>
                <c:pt idx="8">
                  <c:v>#N/A</c:v>
                </c:pt>
                <c:pt idx="9">
                  <c:v>7.88</c:v>
                </c:pt>
              </c:numCache>
            </c:numRef>
          </c:val>
          <c:extLst>
            <c:ext xmlns:c16="http://schemas.microsoft.com/office/drawing/2014/chart" uri="{C3380CC4-5D6E-409C-BE32-E72D297353CC}">
              <c16:uniqueId val="{00000008-8DD0-4738-BD02-6A558363ABC7}"/>
            </c:ext>
          </c:extLst>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40.97</c:v>
                </c:pt>
                <c:pt idx="2">
                  <c:v>#N/A</c:v>
                </c:pt>
                <c:pt idx="3">
                  <c:v>45.53</c:v>
                </c:pt>
                <c:pt idx="4">
                  <c:v>#N/A</c:v>
                </c:pt>
                <c:pt idx="5">
                  <c:v>40.630000000000003</c:v>
                </c:pt>
                <c:pt idx="6">
                  <c:v>#N/A</c:v>
                </c:pt>
                <c:pt idx="7">
                  <c:v>23.96</c:v>
                </c:pt>
                <c:pt idx="8">
                  <c:v>#N/A</c:v>
                </c:pt>
                <c:pt idx="9">
                  <c:v>7.92</c:v>
                </c:pt>
              </c:numCache>
            </c:numRef>
          </c:val>
          <c:extLst>
            <c:ext xmlns:c16="http://schemas.microsoft.com/office/drawing/2014/chart" uri="{C3380CC4-5D6E-409C-BE32-E72D297353CC}">
              <c16:uniqueId val="{00000009-8DD0-4738-BD02-6A558363ABC7}"/>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1694</c:v>
                </c:pt>
                <c:pt idx="5">
                  <c:v>1767</c:v>
                </c:pt>
                <c:pt idx="8">
                  <c:v>1739</c:v>
                </c:pt>
                <c:pt idx="11">
                  <c:v>1706</c:v>
                </c:pt>
                <c:pt idx="14">
                  <c:v>1674</c:v>
                </c:pt>
              </c:numCache>
            </c:numRef>
          </c:val>
          <c:extLst>
            <c:ext xmlns:c16="http://schemas.microsoft.com/office/drawing/2014/chart" uri="{C3380CC4-5D6E-409C-BE32-E72D297353CC}">
              <c16:uniqueId val="{00000000-EB10-4F52-A995-0CF04E97F789}"/>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EB10-4F52-A995-0CF04E97F789}"/>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EB10-4F52-A995-0CF04E97F789}"/>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47</c:v>
                </c:pt>
                <c:pt idx="3">
                  <c:v>52</c:v>
                </c:pt>
                <c:pt idx="6">
                  <c:v>51</c:v>
                </c:pt>
                <c:pt idx="9">
                  <c:v>34</c:v>
                </c:pt>
                <c:pt idx="12">
                  <c:v>34</c:v>
                </c:pt>
              </c:numCache>
            </c:numRef>
          </c:val>
          <c:extLst>
            <c:ext xmlns:c16="http://schemas.microsoft.com/office/drawing/2014/chart" uri="{C3380CC4-5D6E-409C-BE32-E72D297353CC}">
              <c16:uniqueId val="{00000003-EB10-4F52-A995-0CF04E97F789}"/>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798</c:v>
                </c:pt>
                <c:pt idx="3">
                  <c:v>812</c:v>
                </c:pt>
                <c:pt idx="6">
                  <c:v>752</c:v>
                </c:pt>
                <c:pt idx="9">
                  <c:v>703</c:v>
                </c:pt>
                <c:pt idx="12">
                  <c:v>741</c:v>
                </c:pt>
              </c:numCache>
            </c:numRef>
          </c:val>
          <c:extLst>
            <c:ext xmlns:c16="http://schemas.microsoft.com/office/drawing/2014/chart" uri="{C3380CC4-5D6E-409C-BE32-E72D297353CC}">
              <c16:uniqueId val="{00000004-EB10-4F52-A995-0CF04E97F789}"/>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EB10-4F52-A995-0CF04E97F789}"/>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EB10-4F52-A995-0CF04E97F789}"/>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1119</c:v>
                </c:pt>
                <c:pt idx="3">
                  <c:v>1218</c:v>
                </c:pt>
                <c:pt idx="6">
                  <c:v>1296</c:v>
                </c:pt>
                <c:pt idx="9">
                  <c:v>1378</c:v>
                </c:pt>
                <c:pt idx="12">
                  <c:v>1341</c:v>
                </c:pt>
              </c:numCache>
            </c:numRef>
          </c:val>
          <c:extLst>
            <c:ext xmlns:c16="http://schemas.microsoft.com/office/drawing/2014/chart" uri="{C3380CC4-5D6E-409C-BE32-E72D297353CC}">
              <c16:uniqueId val="{00000007-EB10-4F52-A995-0CF04E97F789}"/>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270</c:v>
                </c:pt>
                <c:pt idx="2">
                  <c:v>#N/A</c:v>
                </c:pt>
                <c:pt idx="3">
                  <c:v>#N/A</c:v>
                </c:pt>
                <c:pt idx="4">
                  <c:v>315</c:v>
                </c:pt>
                <c:pt idx="5">
                  <c:v>#N/A</c:v>
                </c:pt>
                <c:pt idx="6">
                  <c:v>#N/A</c:v>
                </c:pt>
                <c:pt idx="7">
                  <c:v>360</c:v>
                </c:pt>
                <c:pt idx="8">
                  <c:v>#N/A</c:v>
                </c:pt>
                <c:pt idx="9">
                  <c:v>#N/A</c:v>
                </c:pt>
                <c:pt idx="10">
                  <c:v>409</c:v>
                </c:pt>
                <c:pt idx="11">
                  <c:v>#N/A</c:v>
                </c:pt>
                <c:pt idx="12">
                  <c:v>#N/A</c:v>
                </c:pt>
                <c:pt idx="13">
                  <c:v>442</c:v>
                </c:pt>
                <c:pt idx="14">
                  <c:v>#N/A</c:v>
                </c:pt>
              </c:numCache>
            </c:numRef>
          </c:val>
          <c:smooth val="0"/>
          <c:extLst>
            <c:ext xmlns:c16="http://schemas.microsoft.com/office/drawing/2014/chart" uri="{C3380CC4-5D6E-409C-BE32-E72D297353CC}">
              <c16:uniqueId val="{00000008-EB10-4F52-A995-0CF04E97F789}"/>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16448</c:v>
                </c:pt>
                <c:pt idx="5">
                  <c:v>16562</c:v>
                </c:pt>
                <c:pt idx="8">
                  <c:v>16272</c:v>
                </c:pt>
                <c:pt idx="11">
                  <c:v>15910</c:v>
                </c:pt>
                <c:pt idx="14">
                  <c:v>16502</c:v>
                </c:pt>
              </c:numCache>
            </c:numRef>
          </c:val>
          <c:extLst>
            <c:ext xmlns:c16="http://schemas.microsoft.com/office/drawing/2014/chart" uri="{C3380CC4-5D6E-409C-BE32-E72D297353CC}">
              <c16:uniqueId val="{00000000-53C3-4DF7-B500-EEDB6CA88BCD}"/>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1724</c:v>
                </c:pt>
                <c:pt idx="5">
                  <c:v>1616</c:v>
                </c:pt>
                <c:pt idx="8">
                  <c:v>1542</c:v>
                </c:pt>
                <c:pt idx="11">
                  <c:v>1473</c:v>
                </c:pt>
                <c:pt idx="14">
                  <c:v>1422</c:v>
                </c:pt>
              </c:numCache>
            </c:numRef>
          </c:val>
          <c:extLst>
            <c:ext xmlns:c16="http://schemas.microsoft.com/office/drawing/2014/chart" uri="{C3380CC4-5D6E-409C-BE32-E72D297353CC}">
              <c16:uniqueId val="{00000001-53C3-4DF7-B500-EEDB6CA88BCD}"/>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3192</c:v>
                </c:pt>
                <c:pt idx="5">
                  <c:v>3079</c:v>
                </c:pt>
                <c:pt idx="8">
                  <c:v>4125</c:v>
                </c:pt>
                <c:pt idx="11">
                  <c:v>4866</c:v>
                </c:pt>
                <c:pt idx="14">
                  <c:v>5093</c:v>
                </c:pt>
              </c:numCache>
            </c:numRef>
          </c:val>
          <c:extLst>
            <c:ext xmlns:c16="http://schemas.microsoft.com/office/drawing/2014/chart" uri="{C3380CC4-5D6E-409C-BE32-E72D297353CC}">
              <c16:uniqueId val="{00000002-53C3-4DF7-B500-EEDB6CA88BCD}"/>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53C3-4DF7-B500-EEDB6CA88BCD}"/>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53C3-4DF7-B500-EEDB6CA88BCD}"/>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510</c:v>
                </c:pt>
                <c:pt idx="3">
                  <c:v>612</c:v>
                </c:pt>
                <c:pt idx="6">
                  <c:v>559</c:v>
                </c:pt>
                <c:pt idx="9">
                  <c:v>280</c:v>
                </c:pt>
                <c:pt idx="12">
                  <c:v>280</c:v>
                </c:pt>
              </c:numCache>
            </c:numRef>
          </c:val>
          <c:extLst>
            <c:ext xmlns:c16="http://schemas.microsoft.com/office/drawing/2014/chart" uri="{C3380CC4-5D6E-409C-BE32-E72D297353CC}">
              <c16:uniqueId val="{00000005-53C3-4DF7-B500-EEDB6CA88BCD}"/>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528</c:v>
                </c:pt>
                <c:pt idx="3">
                  <c:v>528</c:v>
                </c:pt>
                <c:pt idx="6">
                  <c:v>513</c:v>
                </c:pt>
                <c:pt idx="9">
                  <c:v>515</c:v>
                </c:pt>
                <c:pt idx="12">
                  <c:v>675</c:v>
                </c:pt>
              </c:numCache>
            </c:numRef>
          </c:val>
          <c:extLst>
            <c:ext xmlns:c16="http://schemas.microsoft.com/office/drawing/2014/chart" uri="{C3380CC4-5D6E-409C-BE32-E72D297353CC}">
              <c16:uniqueId val="{00000006-53C3-4DF7-B500-EEDB6CA88BCD}"/>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215</c:v>
                </c:pt>
                <c:pt idx="3">
                  <c:v>174</c:v>
                </c:pt>
                <c:pt idx="6">
                  <c:v>134</c:v>
                </c:pt>
                <c:pt idx="9">
                  <c:v>100</c:v>
                </c:pt>
                <c:pt idx="12">
                  <c:v>66</c:v>
                </c:pt>
              </c:numCache>
            </c:numRef>
          </c:val>
          <c:extLst>
            <c:ext xmlns:c16="http://schemas.microsoft.com/office/drawing/2014/chart" uri="{C3380CC4-5D6E-409C-BE32-E72D297353CC}">
              <c16:uniqueId val="{00000007-53C3-4DF7-B500-EEDB6CA88BCD}"/>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8289</c:v>
                </c:pt>
                <c:pt idx="3">
                  <c:v>7845</c:v>
                </c:pt>
                <c:pt idx="6">
                  <c:v>7756</c:v>
                </c:pt>
                <c:pt idx="9">
                  <c:v>7515</c:v>
                </c:pt>
                <c:pt idx="12">
                  <c:v>7414</c:v>
                </c:pt>
              </c:numCache>
            </c:numRef>
          </c:val>
          <c:extLst>
            <c:ext xmlns:c16="http://schemas.microsoft.com/office/drawing/2014/chart" uri="{C3380CC4-5D6E-409C-BE32-E72D297353CC}">
              <c16:uniqueId val="{00000008-53C3-4DF7-B500-EEDB6CA88BCD}"/>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218</c:v>
                </c:pt>
                <c:pt idx="12">
                  <c:v>158</c:v>
                </c:pt>
              </c:numCache>
            </c:numRef>
          </c:val>
          <c:extLst>
            <c:ext xmlns:c16="http://schemas.microsoft.com/office/drawing/2014/chart" uri="{C3380CC4-5D6E-409C-BE32-E72D297353CC}">
              <c16:uniqueId val="{00000009-53C3-4DF7-B500-EEDB6CA88BCD}"/>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15857</c:v>
                </c:pt>
                <c:pt idx="3">
                  <c:v>15888</c:v>
                </c:pt>
                <c:pt idx="6">
                  <c:v>15737</c:v>
                </c:pt>
                <c:pt idx="9">
                  <c:v>15578</c:v>
                </c:pt>
                <c:pt idx="12">
                  <c:v>16903</c:v>
                </c:pt>
              </c:numCache>
            </c:numRef>
          </c:val>
          <c:extLst>
            <c:ext xmlns:c16="http://schemas.microsoft.com/office/drawing/2014/chart" uri="{C3380CC4-5D6E-409C-BE32-E72D297353CC}">
              <c16:uniqueId val="{0000000A-53C3-4DF7-B500-EEDB6CA88BCD}"/>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4035</c:v>
                </c:pt>
                <c:pt idx="2">
                  <c:v>#N/A</c:v>
                </c:pt>
                <c:pt idx="3">
                  <c:v>#N/A</c:v>
                </c:pt>
                <c:pt idx="4">
                  <c:v>3791</c:v>
                </c:pt>
                <c:pt idx="5">
                  <c:v>#N/A</c:v>
                </c:pt>
                <c:pt idx="6">
                  <c:v>#N/A</c:v>
                </c:pt>
                <c:pt idx="7">
                  <c:v>2759</c:v>
                </c:pt>
                <c:pt idx="8">
                  <c:v>#N/A</c:v>
                </c:pt>
                <c:pt idx="9">
                  <c:v>#N/A</c:v>
                </c:pt>
                <c:pt idx="10">
                  <c:v>1957</c:v>
                </c:pt>
                <c:pt idx="11">
                  <c:v>#N/A</c:v>
                </c:pt>
                <c:pt idx="12">
                  <c:v>#N/A</c:v>
                </c:pt>
                <c:pt idx="13">
                  <c:v>2478</c:v>
                </c:pt>
                <c:pt idx="14">
                  <c:v>#N/A</c:v>
                </c:pt>
              </c:numCache>
            </c:numRef>
          </c:val>
          <c:smooth val="0"/>
          <c:extLst>
            <c:ext xmlns:c16="http://schemas.microsoft.com/office/drawing/2014/chart" uri="{C3380CC4-5D6E-409C-BE32-E72D297353CC}">
              <c16:uniqueId val="{0000000B-53C3-4DF7-B500-EEDB6CA88BCD}"/>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1821</c:v>
                </c:pt>
                <c:pt idx="1">
                  <c:v>1846</c:v>
                </c:pt>
                <c:pt idx="2">
                  <c:v>1447</c:v>
                </c:pt>
              </c:numCache>
            </c:numRef>
          </c:val>
          <c:extLst>
            <c:ext xmlns:c16="http://schemas.microsoft.com/office/drawing/2014/chart" uri="{C3380CC4-5D6E-409C-BE32-E72D297353CC}">
              <c16:uniqueId val="{00000000-6EA0-48B0-A30B-F6F1768CF4CA}"/>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176</c:v>
                </c:pt>
                <c:pt idx="1">
                  <c:v>177</c:v>
                </c:pt>
                <c:pt idx="2">
                  <c:v>178</c:v>
                </c:pt>
              </c:numCache>
            </c:numRef>
          </c:val>
          <c:extLst>
            <c:ext xmlns:c16="http://schemas.microsoft.com/office/drawing/2014/chart" uri="{C3380CC4-5D6E-409C-BE32-E72D297353CC}">
              <c16:uniqueId val="{00000001-6EA0-48B0-A30B-F6F1768CF4CA}"/>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1607</c:v>
                </c:pt>
                <c:pt idx="1">
                  <c:v>2260</c:v>
                </c:pt>
                <c:pt idx="2">
                  <c:v>2873</c:v>
                </c:pt>
              </c:numCache>
            </c:numRef>
          </c:val>
          <c:extLst>
            <c:ext xmlns:c16="http://schemas.microsoft.com/office/drawing/2014/chart" uri="{C3380CC4-5D6E-409C-BE32-E72D297353CC}">
              <c16:uniqueId val="{00000002-6EA0-48B0-A30B-F6F1768CF4CA}"/>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北海道砂川市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元利償還金が前年度に比べ</a:t>
          </a:r>
          <a:r>
            <a:rPr kumimoji="1" lang="en-US" altLang="ja-JP" sz="1400">
              <a:latin typeface="ＭＳ ゴシック" pitchFamily="49" charset="-128"/>
              <a:ea typeface="ＭＳ ゴシック" pitchFamily="49" charset="-128"/>
            </a:rPr>
            <a:t>37</a:t>
          </a:r>
          <a:r>
            <a:rPr kumimoji="1" lang="ja-JP" altLang="en-US" sz="1400">
              <a:latin typeface="ＭＳ ゴシック" pitchFamily="49" charset="-128"/>
              <a:ea typeface="ＭＳ ゴシック" pitchFamily="49" charset="-128"/>
            </a:rPr>
            <a:t>百万円減少したものの、公営企業債の元利償還金に対する繰入金が</a:t>
          </a:r>
          <a:r>
            <a:rPr kumimoji="1" lang="en-US" altLang="ja-JP" sz="1400">
              <a:latin typeface="ＭＳ ゴシック" pitchFamily="49" charset="-128"/>
              <a:ea typeface="ＭＳ ゴシック" pitchFamily="49" charset="-128"/>
            </a:rPr>
            <a:t>38</a:t>
          </a:r>
          <a:r>
            <a:rPr kumimoji="1" lang="ja-JP" altLang="en-US" sz="1400">
              <a:latin typeface="ＭＳ ゴシック" pitchFamily="49" charset="-128"/>
              <a:ea typeface="ＭＳ ゴシック" pitchFamily="49" charset="-128"/>
            </a:rPr>
            <a:t>百万円増加したこと及び算入公債費等が前年度に比べ</a:t>
          </a:r>
          <a:r>
            <a:rPr kumimoji="1" lang="en-US" altLang="ja-JP" sz="1400">
              <a:latin typeface="ＭＳ ゴシック" pitchFamily="49" charset="-128"/>
              <a:ea typeface="ＭＳ ゴシック" pitchFamily="49" charset="-128"/>
            </a:rPr>
            <a:t>32</a:t>
          </a:r>
          <a:r>
            <a:rPr kumimoji="1" lang="ja-JP" altLang="en-US" sz="1400">
              <a:latin typeface="ＭＳ ゴシック" pitchFamily="49" charset="-128"/>
              <a:ea typeface="ＭＳ ゴシック" pitchFamily="49" charset="-128"/>
            </a:rPr>
            <a:t>百万円減少したことにより、実質公債費比率の分子は前年度より</a:t>
          </a:r>
          <a:r>
            <a:rPr kumimoji="1" lang="en-US" altLang="ja-JP" sz="1400">
              <a:latin typeface="ＭＳ ゴシック" pitchFamily="49" charset="-128"/>
              <a:ea typeface="ＭＳ ゴシック" pitchFamily="49" charset="-128"/>
            </a:rPr>
            <a:t>33</a:t>
          </a:r>
          <a:r>
            <a:rPr kumimoji="1" lang="ja-JP" altLang="en-US" sz="1400">
              <a:latin typeface="ＭＳ ゴシック" pitchFamily="49" charset="-128"/>
              <a:ea typeface="ＭＳ ゴシック" pitchFamily="49" charset="-128"/>
            </a:rPr>
            <a:t>百万円増加の</a:t>
          </a:r>
          <a:r>
            <a:rPr kumimoji="1" lang="en-US" altLang="ja-JP" sz="1400">
              <a:latin typeface="ＭＳ ゴシック" pitchFamily="49" charset="-128"/>
              <a:ea typeface="ＭＳ ゴシック" pitchFamily="49" charset="-128"/>
            </a:rPr>
            <a:t>442</a:t>
          </a:r>
          <a:r>
            <a:rPr kumimoji="1" lang="ja-JP" altLang="en-US" sz="1400">
              <a:latin typeface="ＭＳ ゴシック" pitchFamily="49" charset="-128"/>
              <a:ea typeface="ＭＳ ゴシック" pitchFamily="49" charset="-128"/>
            </a:rPr>
            <a:t>百万円となった。今後も借入額の抑制等で実質公債費率の減に努める。</a:t>
          </a:r>
        </a:p>
        <a:p>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満期一括償還地方債を活用していない。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北海道砂川市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本年度の将来負担比率の分子は、前年度に比べて</a:t>
          </a:r>
          <a:r>
            <a:rPr kumimoji="1" lang="en-US" altLang="ja-JP" sz="1100">
              <a:solidFill>
                <a:schemeClr val="dk1"/>
              </a:solidFill>
              <a:effectLst/>
              <a:latin typeface="+mn-lt"/>
              <a:ea typeface="+mn-ea"/>
              <a:cs typeface="+mn-cs"/>
            </a:rPr>
            <a:t>521</a:t>
          </a:r>
          <a:r>
            <a:rPr kumimoji="1" lang="ja-JP" altLang="ja-JP" sz="1100">
              <a:solidFill>
                <a:schemeClr val="dk1"/>
              </a:solidFill>
              <a:effectLst/>
              <a:latin typeface="+mn-lt"/>
              <a:ea typeface="+mn-ea"/>
              <a:cs typeface="+mn-cs"/>
            </a:rPr>
            <a:t>百万円の</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となった。これは、一般会計等に係る地方債の現在高</a:t>
          </a:r>
          <a:r>
            <a:rPr kumimoji="1" lang="ja-JP" altLang="en-US" sz="1100">
              <a:solidFill>
                <a:schemeClr val="dk1"/>
              </a:solidFill>
              <a:effectLst/>
              <a:latin typeface="+mn-lt"/>
              <a:ea typeface="+mn-ea"/>
              <a:cs typeface="+mn-cs"/>
            </a:rPr>
            <a:t>が</a:t>
          </a:r>
          <a:r>
            <a:rPr kumimoji="1" lang="en-US" altLang="ja-JP" sz="1100">
              <a:solidFill>
                <a:schemeClr val="dk1"/>
              </a:solidFill>
              <a:effectLst/>
              <a:latin typeface="+mn-lt"/>
              <a:ea typeface="+mn-ea"/>
              <a:cs typeface="+mn-cs"/>
            </a:rPr>
            <a:t>1,325</a:t>
          </a:r>
          <a:r>
            <a:rPr kumimoji="1" lang="ja-JP" altLang="ja-JP" sz="1100">
              <a:solidFill>
                <a:schemeClr val="dk1"/>
              </a:solidFill>
              <a:effectLst/>
              <a:latin typeface="+mn-lt"/>
              <a:ea typeface="+mn-ea"/>
              <a:cs typeface="+mn-cs"/>
            </a:rPr>
            <a:t>百万円増加したことによるものである。今後は緊急性や必要性を勘案することで将来負担比率分子の増加を抑えるよう努める。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北海道砂川市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財政調整基金については本年度は義務教育学校建設事業や駅前地区整備事業といった大型建設事業が重なった影響により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399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百万円の減少となり、まちづくり事業基金については地域交流センタ整備事業などに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603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百万円、社会福祉事業振興基金については学校給食無償化補助金などに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百万円取り崩したものの、ふるさと応援寄附金の積立により全体としては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215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百万円の増加となった。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大型建設事業の実施にあたって基金の取り崩し額の増加が見込まれるため、安易に基金による補てんに頼ることのないよう適切に基金の管理を行う。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まちづくり事業基金　：地域の特色を活かした活力あるまちづくりの推進を図る資金に充てる。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社会福祉事業振興基金：社会福祉の振興を図る資金に充てる。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森林環境整備基金　　：森林の整備に係る資金に充てる。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まちづくり事業基金　：地域交流センター整備事業などに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603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百万円を取り崩したが、まちづくり事業に対する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ふるさと応援寄附金を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651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百万円積み立てたことなどにより増加。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社会福祉事業振興基金：学校給食無償化補助金などに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百万円取り崩したが、社会福祉事業に対するふるさと応援寄附金を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761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積み立てたことなどにより増加。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森林環境整備基金　　：路網整備工事の実施により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百万円取り崩し、森林環境譲与税を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百万円積み立てたことにより減少。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まちづくり事業基金　：今後実施されるまちづくり事業に対し、充当する予定。</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社会福祉事業振興基金：今後実施される社会福祉事業に対し、充当する予定。</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森林環境整備基金　　：今後実施される森林環境整備事業に対し、充当する予定。</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義務教育学校建設事業や駅前地区整備事業といった大型建設事業が重なった影響により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399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百万円の減少となった。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災害への備え等のため、基金残高が標準財政規模の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％程度を維持できるよう、健全な財政運営を心がける。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年度に借入した臨時財政対策債の償還に充当しており、当年度は利子のみの償還であるため大きな増減はない。</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年度からの元金償還開始による地方債償還額の増化に備える。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北海道砂川市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15,231
15,171
78.68
18,668,957
18,058,770
585,214
7,425,510
16,902,760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6.9
41.5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前年度に比べ地方税は減少したものの、指数は</a:t>
          </a:r>
          <a:r>
            <a:rPr kumimoji="1" lang="en-US" altLang="ja-JP" sz="1100">
              <a:solidFill>
                <a:schemeClr val="dk1"/>
              </a:solidFill>
              <a:effectLst/>
              <a:latin typeface="+mn-lt"/>
              <a:ea typeface="+mn-ea"/>
              <a:cs typeface="+mn-cs"/>
            </a:rPr>
            <a:t>0.01</a:t>
          </a:r>
          <a:r>
            <a:rPr kumimoji="1" lang="ja-JP" altLang="en-US" sz="1100">
              <a:solidFill>
                <a:schemeClr val="dk1"/>
              </a:solidFill>
              <a:effectLst/>
              <a:latin typeface="+mn-lt"/>
              <a:ea typeface="+mn-ea"/>
              <a:cs typeface="+mn-cs"/>
            </a:rPr>
            <a:t>ポイント上昇し、</a:t>
          </a:r>
          <a:r>
            <a:rPr kumimoji="1" lang="en-US" altLang="ja-JP" sz="1100">
              <a:solidFill>
                <a:schemeClr val="dk1"/>
              </a:solidFill>
              <a:effectLst/>
              <a:latin typeface="+mn-lt"/>
              <a:ea typeface="+mn-ea"/>
              <a:cs typeface="+mn-cs"/>
            </a:rPr>
            <a:t>0.30%</a:t>
          </a:r>
          <a:r>
            <a:rPr kumimoji="1" lang="ja-JP" altLang="en-US" sz="1100">
              <a:solidFill>
                <a:schemeClr val="dk1"/>
              </a:solidFill>
              <a:effectLst/>
              <a:latin typeface="+mn-lt"/>
              <a:ea typeface="+mn-ea"/>
              <a:cs typeface="+mn-cs"/>
            </a:rPr>
            <a:t>となった。依然として財政基盤は弱く、類似団体平均を下回っている。収納対策の強化等により自主財源の確保及び歳出の削減に努め、財政の健全化を図る。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88900</xdr:rowOff>
    </xdr:from>
    <xdr:to>
      <xdr:col>23</xdr:col>
      <xdr:colOff>133350</xdr:colOff>
      <xdr:row>44</xdr:row>
      <xdr:rowOff>113393</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261100"/>
          <a:ext cx="0" cy="13960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85470</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2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113393</xdr:rowOff>
    </xdr:from>
    <xdr:to>
      <xdr:col>24</xdr:col>
      <xdr:colOff>12700</xdr:colOff>
      <xdr:row>44</xdr:row>
      <xdr:rowOff>113393</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5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3827</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88900</xdr:rowOff>
    </xdr:from>
    <xdr:to>
      <xdr:col>24</xdr:col>
      <xdr:colOff>12700</xdr:colOff>
      <xdr:row>36</xdr:row>
      <xdr:rowOff>88900</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128815</xdr:rowOff>
    </xdr:from>
    <xdr:to>
      <xdr:col>23</xdr:col>
      <xdr:colOff>133350</xdr:colOff>
      <xdr:row>42</xdr:row>
      <xdr:rowOff>146050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flipV="1">
          <a:off x="4114800" y="7329715"/>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41927</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25400</xdr:rowOff>
    </xdr:from>
    <xdr:to>
      <xdr:col>23</xdr:col>
      <xdr:colOff>184150</xdr:colOff>
      <xdr:row>41</xdr:row>
      <xdr:rowOff>127000</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128815</xdr:rowOff>
    </xdr:from>
    <xdr:to>
      <xdr:col>19</xdr:col>
      <xdr:colOff>133350</xdr:colOff>
      <xdr:row>42</xdr:row>
      <xdr:rowOff>146050</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32971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25400</xdr:rowOff>
    </xdr:from>
    <xdr:to>
      <xdr:col>19</xdr:col>
      <xdr:colOff>184150</xdr:colOff>
      <xdr:row>41</xdr:row>
      <xdr:rowOff>127000</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137177</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111578</xdr:rowOff>
    </xdr:from>
    <xdr:to>
      <xdr:col>15</xdr:col>
      <xdr:colOff>82550</xdr:colOff>
      <xdr:row>42</xdr:row>
      <xdr:rowOff>128815</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2336800" y="7312478"/>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8165</xdr:rowOff>
    </xdr:from>
    <xdr:to>
      <xdr:col>15</xdr:col>
      <xdr:colOff>133350</xdr:colOff>
      <xdr:row>41</xdr:row>
      <xdr:rowOff>109765</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119942</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68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94343</xdr:rowOff>
    </xdr:from>
    <xdr:to>
      <xdr:col>11</xdr:col>
      <xdr:colOff>31750</xdr:colOff>
      <xdr:row>42</xdr:row>
      <xdr:rowOff>111578</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2952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162378</xdr:rowOff>
    </xdr:from>
    <xdr:to>
      <xdr:col>11</xdr:col>
      <xdr:colOff>82550</xdr:colOff>
      <xdr:row>41</xdr:row>
      <xdr:rowOff>92528</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102705</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42635</xdr:rowOff>
    </xdr:from>
    <xdr:to>
      <xdr:col>7</xdr:col>
      <xdr:colOff>31750</xdr:colOff>
      <xdr:row>41</xdr:row>
      <xdr:rowOff>144235</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154412</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78015</xdr:rowOff>
    </xdr:from>
    <xdr:to>
      <xdr:col>23</xdr:col>
      <xdr:colOff>184150</xdr:colOff>
      <xdr:row>43</xdr:row>
      <xdr:rowOff>8165</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50092</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25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95250</xdr:rowOff>
    </xdr:from>
    <xdr:to>
      <xdr:col>19</xdr:col>
      <xdr:colOff>184150</xdr:colOff>
      <xdr:row>43</xdr:row>
      <xdr:rowOff>25400</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10177</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78015</xdr:rowOff>
    </xdr:from>
    <xdr:to>
      <xdr:col>15</xdr:col>
      <xdr:colOff>133350</xdr:colOff>
      <xdr:row>43</xdr:row>
      <xdr:rowOff>8165</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164392</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365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60778</xdr:rowOff>
    </xdr:from>
    <xdr:to>
      <xdr:col>11</xdr:col>
      <xdr:colOff>82550</xdr:colOff>
      <xdr:row>42</xdr:row>
      <xdr:rowOff>162378</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261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147155</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348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43543</xdr:rowOff>
    </xdr:from>
    <xdr:to>
      <xdr:col>7</xdr:col>
      <xdr:colOff>31750</xdr:colOff>
      <xdr:row>42</xdr:row>
      <xdr:rowOff>145143</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129920</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[89.2%]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effectLst/>
            </a:rPr>
            <a:t>類似団体平均の</a:t>
          </a:r>
          <a:r>
            <a:rPr lang="en-US" altLang="ja-JP" sz="1100">
              <a:effectLst/>
            </a:rPr>
            <a:t>94.7</a:t>
          </a:r>
          <a:r>
            <a:rPr lang="ja-JP" altLang="en-US" sz="1100">
              <a:effectLst/>
            </a:rPr>
            <a:t>％を下回っているものの、人件費の増加や企業振興促進補助金、中・北空知廃棄物処理広域連合負担金等の補助費等の増加により、</a:t>
          </a:r>
          <a:r>
            <a:rPr lang="en-US" altLang="ja-JP" sz="1100">
              <a:effectLst/>
            </a:rPr>
            <a:t>89.2</a:t>
          </a:r>
          <a:r>
            <a:rPr lang="ja-JP" altLang="en-US" sz="1100">
              <a:effectLst/>
            </a:rPr>
            <a:t>％となり、前年度に比べて</a:t>
          </a:r>
          <a:r>
            <a:rPr lang="en-US" altLang="ja-JP" sz="1100">
              <a:effectLst/>
            </a:rPr>
            <a:t>4.4</a:t>
          </a:r>
          <a:r>
            <a:rPr lang="ja-JP" altLang="en-US" sz="1100">
              <a:effectLst/>
            </a:rPr>
            <a:t>ポイント上昇している。</a:t>
          </a:r>
          <a:br>
            <a:rPr lang="ja-JP" altLang="en-US" sz="1100">
              <a:effectLst/>
            </a:rPr>
          </a:br>
          <a:r>
            <a:rPr lang="ja-JP" altLang="en-US" sz="1100">
              <a:effectLst/>
            </a:rPr>
            <a:t>今後も、義務的経費の見直しや上昇の抑制に努める。</a:t>
          </a:r>
          <a:endParaRPr lang="ja-JP" altLang="ja-JP" sz="1100">
            <a:effectLst/>
          </a:endParaRP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61722</xdr:rowOff>
    </xdr:from>
    <xdr:to>
      <xdr:col>23</xdr:col>
      <xdr:colOff>133350</xdr:colOff>
      <xdr:row>66</xdr:row>
      <xdr:rowOff>508</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10177272"/>
          <a:ext cx="0" cy="11389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144035</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288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508</xdr:rowOff>
    </xdr:from>
    <xdr:to>
      <xdr:col>24</xdr:col>
      <xdr:colOff>12700</xdr:colOff>
      <xdr:row>66</xdr:row>
      <xdr:rowOff>508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31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148099</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920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61722</xdr:rowOff>
    </xdr:from>
    <xdr:to>
      <xdr:col>24</xdr:col>
      <xdr:colOff>12700</xdr:colOff>
      <xdr:row>59</xdr:row>
      <xdr:rowOff>61722</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017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60</xdr:row>
      <xdr:rowOff>15748</xdr:rowOff>
    </xdr:from>
    <xdr:to>
      <xdr:col>23</xdr:col>
      <xdr:colOff>133350</xdr:colOff>
      <xdr:row>61</xdr:row>
      <xdr:rowOff>56642</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114800" y="10302748"/>
          <a:ext cx="838200" cy="212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71899</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7017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99822</xdr:rowOff>
    </xdr:from>
    <xdr:to>
      <xdr:col>23</xdr:col>
      <xdr:colOff>184150</xdr:colOff>
      <xdr:row>63</xdr:row>
      <xdr:rowOff>29972</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72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59</xdr:row>
      <xdr:rowOff>105156</xdr:rowOff>
    </xdr:from>
    <xdr:to>
      <xdr:col>19</xdr:col>
      <xdr:colOff>133350</xdr:colOff>
      <xdr:row>60</xdr:row>
      <xdr:rowOff>15748</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3225800" y="10220706"/>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66040</xdr:rowOff>
    </xdr:from>
    <xdr:to>
      <xdr:col>19</xdr:col>
      <xdr:colOff>184150</xdr:colOff>
      <xdr:row>62</xdr:row>
      <xdr:rowOff>167640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152417</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78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42418</xdr:rowOff>
    </xdr:from>
    <xdr:to>
      <xdr:col>15</xdr:col>
      <xdr:colOff>82550</xdr:colOff>
      <xdr:row>59</xdr:row>
      <xdr:rowOff>105156</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0157968"/>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160274</xdr:rowOff>
    </xdr:from>
    <xdr:to>
      <xdr:col>15</xdr:col>
      <xdr:colOff>133350</xdr:colOff>
      <xdr:row>62</xdr:row>
      <xdr:rowOff>90424</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61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75201</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70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42418</xdr:rowOff>
    </xdr:from>
    <xdr:to>
      <xdr:col>11</xdr:col>
      <xdr:colOff>31750</xdr:colOff>
      <xdr:row>59</xdr:row>
      <xdr:rowOff>143764</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0157968"/>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60</xdr:row>
      <xdr:rowOff>133858</xdr:rowOff>
    </xdr:from>
    <xdr:to>
      <xdr:col>11</xdr:col>
      <xdr:colOff>82550</xdr:colOff>
      <xdr:row>61</xdr:row>
      <xdr:rowOff>64008</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420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48785</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507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32258</xdr:rowOff>
    </xdr:from>
    <xdr:to>
      <xdr:col>7</xdr:col>
      <xdr:colOff>31750</xdr:colOff>
      <xdr:row>62</xdr:row>
      <xdr:rowOff>133858</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66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118635</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74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5842</xdr:rowOff>
    </xdr:from>
    <xdr:to>
      <xdr:col>23</xdr:col>
      <xdr:colOff>184150</xdr:colOff>
      <xdr:row>61</xdr:row>
      <xdr:rowOff>107442</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046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60</xdr:row>
      <xdr:rowOff>22369</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030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59</xdr:row>
      <xdr:rowOff>136398</xdr:rowOff>
    </xdr:from>
    <xdr:to>
      <xdr:col>19</xdr:col>
      <xdr:colOff>184150</xdr:colOff>
      <xdr:row>60</xdr:row>
      <xdr:rowOff>66548</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0251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58</xdr:row>
      <xdr:rowOff>76725</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0020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59</xdr:row>
      <xdr:rowOff>54356</xdr:rowOff>
    </xdr:from>
    <xdr:to>
      <xdr:col>15</xdr:col>
      <xdr:colOff>133350</xdr:colOff>
      <xdr:row>59</xdr:row>
      <xdr:rowOff>155956</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016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57</xdr:row>
      <xdr:rowOff>166133</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9938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58</xdr:row>
      <xdr:rowOff>163068</xdr:rowOff>
    </xdr:from>
    <xdr:to>
      <xdr:col>11</xdr:col>
      <xdr:colOff>82550</xdr:colOff>
      <xdr:row>59</xdr:row>
      <xdr:rowOff>93218</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0107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103395</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9876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59</xdr:row>
      <xdr:rowOff>92964</xdr:rowOff>
    </xdr:from>
    <xdr:to>
      <xdr:col>7</xdr:col>
      <xdr:colOff>31750</xdr:colOff>
      <xdr:row>60</xdr:row>
      <xdr:rowOff>23114</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0208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58</xdr:row>
      <xdr:rowOff>33291</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9977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[299,406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游ゴシック 本文"/>
              <a:ea typeface="+mn-ea"/>
              <a:cs typeface="+mn-cs"/>
            </a:rPr>
            <a:t>人件費、物件費及び維持補修費はいずれも増加しており、人口</a:t>
          </a:r>
          <a:r>
            <a:rPr kumimoji="1" lang="en-US" altLang="ja-JP" sz="1100">
              <a:solidFill>
                <a:schemeClr val="dk1"/>
              </a:solidFill>
              <a:effectLst/>
              <a:latin typeface="游ゴシック 本文"/>
              <a:ea typeface="+mn-ea"/>
              <a:cs typeface="+mn-cs"/>
            </a:rPr>
            <a:t>1</a:t>
          </a:r>
          <a:r>
            <a:rPr kumimoji="1" lang="ja-JP" altLang="en-US" sz="1100">
              <a:solidFill>
                <a:schemeClr val="dk1"/>
              </a:solidFill>
              <a:effectLst/>
              <a:latin typeface="游ゴシック 本文"/>
              <a:ea typeface="+mn-ea"/>
              <a:cs typeface="+mn-cs"/>
            </a:rPr>
            <a:t>人当たりの額は前年度に比べて</a:t>
          </a:r>
          <a:r>
            <a:rPr kumimoji="1" lang="en-US" altLang="ja-JP" sz="1100">
              <a:solidFill>
                <a:schemeClr val="dk1"/>
              </a:solidFill>
              <a:effectLst/>
              <a:latin typeface="游ゴシック 本文"/>
              <a:ea typeface="+mn-ea"/>
              <a:cs typeface="+mn-cs"/>
            </a:rPr>
            <a:t>30,949</a:t>
          </a:r>
          <a:r>
            <a:rPr kumimoji="1" lang="ja-JP" altLang="en-US" sz="1100">
              <a:solidFill>
                <a:schemeClr val="dk1"/>
              </a:solidFill>
              <a:effectLst/>
              <a:latin typeface="游ゴシック 本文"/>
              <a:ea typeface="+mn-ea"/>
              <a:cs typeface="+mn-cs"/>
            </a:rPr>
            <a:t>円増加している。依然として類似団体平均を上回る状況である。今後も人件費や物件費の抑制に努める。</a:t>
          </a:r>
          <a:endParaRPr lang="ja-JP" altLang="ja-JP" sz="1400">
            <a:effectLst/>
            <a:latin typeface="游ゴシック 本文"/>
          </a:endParaRP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82</xdr:row>
      <xdr:rowOff>117177</xdr:rowOff>
    </xdr:from>
    <xdr:to>
      <xdr:col>23</xdr:col>
      <xdr:colOff>133350</xdr:colOff>
      <xdr:row>89</xdr:row>
      <xdr:rowOff>158838</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4176077"/>
          <a:ext cx="0" cy="1241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130915</xdr:rowOff>
    </xdr:from>
    <xdr:ext cx="762000" cy="25904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389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636,879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158838</xdr:rowOff>
    </xdr:from>
    <xdr:to>
      <xdr:col>24</xdr:col>
      <xdr:colOff>12700</xdr:colOff>
      <xdr:row>89</xdr:row>
      <xdr:rowOff>158838</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417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32104</xdr:rowOff>
    </xdr:from>
    <xdr:ext cx="762000" cy="25904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3919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82</xdr:row>
      <xdr:rowOff>117177</xdr:rowOff>
    </xdr:from>
    <xdr:to>
      <xdr:col>24</xdr:col>
      <xdr:colOff>12700</xdr:colOff>
      <xdr:row>82</xdr:row>
      <xdr:rowOff>117177</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41760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127087</xdr:rowOff>
    </xdr:from>
    <xdr:to>
      <xdr:col>23</xdr:col>
      <xdr:colOff>133350</xdr:colOff>
      <xdr:row>85</xdr:row>
      <xdr:rowOff>30316</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114800" y="14528887"/>
          <a:ext cx="838200" cy="74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78740</xdr:rowOff>
    </xdr:from>
    <xdr:ext cx="762000" cy="25904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4137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191,572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62213</xdr:rowOff>
    </xdr:from>
    <xdr:to>
      <xdr:col>23</xdr:col>
      <xdr:colOff>184150</xdr:colOff>
      <xdr:row>83</xdr:row>
      <xdr:rowOff>163813</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292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127087</xdr:rowOff>
    </xdr:from>
    <xdr:to>
      <xdr:col>19</xdr:col>
      <xdr:colOff>133350</xdr:colOff>
      <xdr:row>84</xdr:row>
      <xdr:rowOff>127938</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3225800" y="14528887"/>
          <a:ext cx="889000" cy="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35173</xdr:rowOff>
    </xdr:from>
    <xdr:to>
      <xdr:col>19</xdr:col>
      <xdr:colOff>184150</xdr:colOff>
      <xdr:row>83</xdr:row>
      <xdr:rowOff>136773</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4265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146950</xdr:rowOff>
    </xdr:from>
    <xdr:ext cx="7366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4034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50619</xdr:rowOff>
    </xdr:from>
    <xdr:to>
      <xdr:col>15</xdr:col>
      <xdr:colOff>82550</xdr:colOff>
      <xdr:row>84</xdr:row>
      <xdr:rowOff>127938</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4452419"/>
          <a:ext cx="889000" cy="77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37489</xdr:rowOff>
    </xdr:from>
    <xdr:to>
      <xdr:col>15</xdr:col>
      <xdr:colOff>133350</xdr:colOff>
      <xdr:row>83</xdr:row>
      <xdr:rowOff>139089</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426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149266</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403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31397</xdr:rowOff>
    </xdr:from>
    <xdr:to>
      <xdr:col>11</xdr:col>
      <xdr:colOff>31750</xdr:colOff>
      <xdr:row>84</xdr:row>
      <xdr:rowOff>50619</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447800" y="14433197"/>
          <a:ext cx="889000" cy="19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26288</xdr:rowOff>
    </xdr:from>
    <xdr:to>
      <xdr:col>11</xdr:col>
      <xdr:colOff>82550</xdr:colOff>
      <xdr:row>83</xdr:row>
      <xdr:rowOff>127888</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425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138065</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402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38953</xdr:rowOff>
    </xdr:from>
    <xdr:to>
      <xdr:col>7</xdr:col>
      <xdr:colOff>31750</xdr:colOff>
      <xdr:row>83</xdr:row>
      <xdr:rowOff>140553</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4269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150730</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4038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150966</xdr:rowOff>
    </xdr:from>
    <xdr:to>
      <xdr:col>23</xdr:col>
      <xdr:colOff>184150</xdr:colOff>
      <xdr:row>85</xdr:row>
      <xdr:rowOff>81116</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4552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123043</xdr:rowOff>
    </xdr:from>
    <xdr:ext cx="762000" cy="2590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4524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299,406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76287</xdr:rowOff>
    </xdr:from>
    <xdr:to>
      <xdr:col>19</xdr:col>
      <xdr:colOff>184150</xdr:colOff>
      <xdr:row>85</xdr:row>
      <xdr:rowOff>6437</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447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162664</xdr:rowOff>
    </xdr:from>
    <xdr:ext cx="7366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45644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77138</xdr:rowOff>
    </xdr:from>
    <xdr:to>
      <xdr:col>15</xdr:col>
      <xdr:colOff>133350</xdr:colOff>
      <xdr:row>85</xdr:row>
      <xdr:rowOff>7288</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4478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163515</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4565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171269</xdr:rowOff>
    </xdr:from>
    <xdr:to>
      <xdr:col>11</xdr:col>
      <xdr:colOff>82550</xdr:colOff>
      <xdr:row>84</xdr:row>
      <xdr:rowOff>101419</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4401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86196</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4487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152047</xdr:rowOff>
    </xdr:from>
    <xdr:to>
      <xdr:col>7</xdr:col>
      <xdr:colOff>31750</xdr:colOff>
      <xdr:row>84</xdr:row>
      <xdr:rowOff>82197</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4382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66974</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4468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すると高い数値とはなっているが、ラスパイレス指数の主な変動要因は、国との年齢や学歴バランス及び給料表上の引き上げ率の相違である。給与制度については、引き続き国に準拠することを基本としながら、地域民間給与の反映及び年功的な給与上昇の抑制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27214</xdr:rowOff>
    </xdr:from>
    <xdr:to>
      <xdr:col>81</xdr:col>
      <xdr:colOff>44450</xdr:colOff>
      <xdr:row>89</xdr:row>
      <xdr:rowOff>907</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743214"/>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144434</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23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907</xdr:rowOff>
    </xdr:from>
    <xdr:to>
      <xdr:col>81</xdr:col>
      <xdr:colOff>133350</xdr:colOff>
      <xdr:row>89</xdr:row>
      <xdr:rowOff>907</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25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113591</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48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27214</xdr:rowOff>
    </xdr:from>
    <xdr:to>
      <xdr:col>81</xdr:col>
      <xdr:colOff>133350</xdr:colOff>
      <xdr:row>80</xdr:row>
      <xdr:rowOff>27214</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74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31750</xdr:rowOff>
    </xdr:from>
    <xdr:to>
      <xdr:col>81</xdr:col>
      <xdr:colOff>44450</xdr:colOff>
      <xdr:row>85</xdr:row>
      <xdr:rowOff>83457</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179800" y="14605000"/>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82</xdr:row>
      <xdr:rowOff>47370</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1062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30843</xdr:rowOff>
    </xdr:from>
    <xdr:to>
      <xdr:col>81</xdr:col>
      <xdr:colOff>95250</xdr:colOff>
      <xdr:row>83</xdr:row>
      <xdr:rowOff>132443</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26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31750</xdr:rowOff>
    </xdr:from>
    <xdr:to>
      <xdr:col>77</xdr:col>
      <xdr:colOff>44450</xdr:colOff>
      <xdr:row>85</xdr:row>
      <xdr:rowOff>48986</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5290800" y="14605000"/>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83</xdr:row>
      <xdr:rowOff>13607</xdr:rowOff>
    </xdr:from>
    <xdr:to>
      <xdr:col>77</xdr:col>
      <xdr:colOff>95250</xdr:colOff>
      <xdr:row>83</xdr:row>
      <xdr:rowOff>115207</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24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81</xdr:row>
      <xdr:rowOff>125384</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012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48986</xdr:rowOff>
    </xdr:from>
    <xdr:to>
      <xdr:col>72</xdr:col>
      <xdr:colOff>203200</xdr:colOff>
      <xdr:row>85</xdr:row>
      <xdr:rowOff>66221</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4622236"/>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83</xdr:row>
      <xdr:rowOff>82550</xdr:rowOff>
    </xdr:from>
    <xdr:to>
      <xdr:col>73</xdr:col>
      <xdr:colOff>44450</xdr:colOff>
      <xdr:row>84</xdr:row>
      <xdr:rowOff>12700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22877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66221</xdr:rowOff>
    </xdr:from>
    <xdr:to>
      <xdr:col>68</xdr:col>
      <xdr:colOff>152400</xdr:colOff>
      <xdr:row>85</xdr:row>
      <xdr:rowOff>66221</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3512800" y="146394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83</xdr:row>
      <xdr:rowOff>99786</xdr:rowOff>
    </xdr:from>
    <xdr:to>
      <xdr:col>68</xdr:col>
      <xdr:colOff>203200</xdr:colOff>
      <xdr:row>84</xdr:row>
      <xdr:rowOff>29936</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330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40113</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099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48079</xdr:rowOff>
    </xdr:from>
    <xdr:to>
      <xdr:col>64</xdr:col>
      <xdr:colOff>152400</xdr:colOff>
      <xdr:row>83</xdr:row>
      <xdr:rowOff>149679</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27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81</xdr:row>
      <xdr:rowOff>159856</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047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32657</xdr:rowOff>
    </xdr:from>
    <xdr:to>
      <xdr:col>81</xdr:col>
      <xdr:colOff>95250</xdr:colOff>
      <xdr:row>85</xdr:row>
      <xdr:rowOff>134257</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4605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4734</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577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152400</xdr:rowOff>
    </xdr:from>
    <xdr:to>
      <xdr:col>77</xdr:col>
      <xdr:colOff>95250</xdr:colOff>
      <xdr:row>85</xdr:row>
      <xdr:rowOff>82550</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67327</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464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169636</xdr:rowOff>
    </xdr:from>
    <xdr:to>
      <xdr:col>73</xdr:col>
      <xdr:colOff>44450</xdr:colOff>
      <xdr:row>85</xdr:row>
      <xdr:rowOff>99786</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571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84563</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4657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15421</xdr:rowOff>
    </xdr:from>
    <xdr:to>
      <xdr:col>68</xdr:col>
      <xdr:colOff>203200</xdr:colOff>
      <xdr:row>85</xdr:row>
      <xdr:rowOff>117021</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458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101798</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467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15421</xdr:rowOff>
    </xdr:from>
    <xdr:to>
      <xdr:col>64</xdr:col>
      <xdr:colOff>152400</xdr:colOff>
      <xdr:row>85</xdr:row>
      <xdr:rowOff>117021</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458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101798</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467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[12.87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ここ数年、新たな行政課題等への対応を図るため、職員を若干増員していることに加え、少子高齢化により人口が減少していることから、人口千人当たりの職員数については増加傾向になっており、類似団体との比較においても平均を上回っている。引き続き行政ニーズ等への対応を図りつつ、財政状況及び事務事業量を勘案しながら適正な定員管理に努める。</a:t>
          </a: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1" name="定員管理の状況グラフ枠">
          <a:extLst>
            <a:ext uri="{FF2B5EF4-FFF2-40B4-BE49-F238E27FC236}">
              <a16:creationId xmlns:a16="http://schemas.microsoft.com/office/drawing/2014/main" id="{00000000-0008-0000-0300-000037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90276</xdr:rowOff>
    </xdr:from>
    <xdr:to>
      <xdr:col>81</xdr:col>
      <xdr:colOff>44450</xdr:colOff>
      <xdr:row>68</xdr:row>
      <xdr:rowOff>13123</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7018000" y="10205826"/>
          <a:ext cx="0" cy="14658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156650</xdr:rowOff>
    </xdr:from>
    <xdr:ext cx="762000" cy="259045"/>
    <xdr:sp macro="" textlink="">
      <xdr:nvSpPr>
        <xdr:cNvPr id="313" name="定員管理の状況最小値テキスト">
          <a:extLst>
            <a:ext uri="{FF2B5EF4-FFF2-40B4-BE49-F238E27FC236}">
              <a16:creationId xmlns:a16="http://schemas.microsoft.com/office/drawing/2014/main" id="{00000000-0008-0000-0300-000039010000}"/>
            </a:ext>
          </a:extLst>
        </xdr:cNvPr>
        <xdr:cNvSpPr txBox="1"/>
      </xdr:nvSpPr>
      <xdr:spPr>
        <a:xfrm>
          <a:off x="17106900" y="1164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68</xdr:row>
      <xdr:rowOff>13123</xdr:rowOff>
    </xdr:from>
    <xdr:to>
      <xdr:col>81</xdr:col>
      <xdr:colOff>133350</xdr:colOff>
      <xdr:row>68</xdr:row>
      <xdr:rowOff>13123</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167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5203</xdr:rowOff>
    </xdr:from>
    <xdr:ext cx="762000" cy="259045"/>
    <xdr:sp macro="" textlink="">
      <xdr:nvSpPr>
        <xdr:cNvPr id="315" name="定員管理の状況最大値テキスト">
          <a:extLst>
            <a:ext uri="{FF2B5EF4-FFF2-40B4-BE49-F238E27FC236}">
              <a16:creationId xmlns:a16="http://schemas.microsoft.com/office/drawing/2014/main" id="{00000000-0008-0000-0300-00003B010000}"/>
            </a:ext>
          </a:extLst>
        </xdr:cNvPr>
        <xdr:cNvSpPr txBox="1"/>
      </xdr:nvSpPr>
      <xdr:spPr>
        <a:xfrm>
          <a:off x="17106900" y="9949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90276</xdr:rowOff>
    </xdr:from>
    <xdr:to>
      <xdr:col>81</xdr:col>
      <xdr:colOff>133350</xdr:colOff>
      <xdr:row>59</xdr:row>
      <xdr:rowOff>90276</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0205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34925</xdr:rowOff>
    </xdr:from>
    <xdr:to>
      <xdr:col>81</xdr:col>
      <xdr:colOff>44450</xdr:colOff>
      <xdr:row>61</xdr:row>
      <xdr:rowOff>49805</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179800" y="10493375"/>
          <a:ext cx="838200" cy="14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41800</xdr:rowOff>
    </xdr:from>
    <xdr:ext cx="762000" cy="259045"/>
    <xdr:sp macro="" textlink="">
      <xdr:nvSpPr>
        <xdr:cNvPr id="318" name="定員管理の状況平均値テキスト">
          <a:extLst>
            <a:ext uri="{FF2B5EF4-FFF2-40B4-BE49-F238E27FC236}">
              <a16:creationId xmlns:a16="http://schemas.microsoft.com/office/drawing/2014/main" id="{00000000-0008-0000-0300-00003E010000}"/>
            </a:ext>
          </a:extLst>
        </xdr:cNvPr>
        <xdr:cNvSpPr txBox="1"/>
      </xdr:nvSpPr>
      <xdr:spPr>
        <a:xfrm>
          <a:off x="17106900" y="101573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25273</xdr:rowOff>
    </xdr:from>
    <xdr:to>
      <xdr:col>81</xdr:col>
      <xdr:colOff>95250</xdr:colOff>
      <xdr:row>60</xdr:row>
      <xdr:rowOff>126873</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967200" y="10312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20045</xdr:rowOff>
    </xdr:from>
    <xdr:to>
      <xdr:col>77</xdr:col>
      <xdr:colOff>44450</xdr:colOff>
      <xdr:row>61</xdr:row>
      <xdr:rowOff>34925</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5290800" y="10478495"/>
          <a:ext cx="889000" cy="14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21654</xdr:rowOff>
    </xdr:from>
    <xdr:to>
      <xdr:col>77</xdr:col>
      <xdr:colOff>95250</xdr:colOff>
      <xdr:row>60</xdr:row>
      <xdr:rowOff>123254</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129000" y="10308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133431</xdr:rowOff>
    </xdr:from>
    <xdr:ext cx="7366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5798800" y="100775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14817</xdr:rowOff>
    </xdr:from>
    <xdr:to>
      <xdr:col>72</xdr:col>
      <xdr:colOff>203200</xdr:colOff>
      <xdr:row>61</xdr:row>
      <xdr:rowOff>20045</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4401800" y="10473267"/>
          <a:ext cx="889000" cy="5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20447</xdr:rowOff>
    </xdr:from>
    <xdr:to>
      <xdr:col>73</xdr:col>
      <xdr:colOff>44450</xdr:colOff>
      <xdr:row>60</xdr:row>
      <xdr:rowOff>122047</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5240000" y="1030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132224</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909800" y="10076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4763</xdr:rowOff>
    </xdr:from>
    <xdr:to>
      <xdr:col>68</xdr:col>
      <xdr:colOff>152400</xdr:colOff>
      <xdr:row>61</xdr:row>
      <xdr:rowOff>14817</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3512800" y="10463213"/>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16023</xdr:rowOff>
    </xdr:from>
    <xdr:to>
      <xdr:col>68</xdr:col>
      <xdr:colOff>203200</xdr:colOff>
      <xdr:row>60</xdr:row>
      <xdr:rowOff>117623</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4351000" y="10303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127800</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020800" y="10071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39349</xdr:rowOff>
    </xdr:from>
    <xdr:to>
      <xdr:col>64</xdr:col>
      <xdr:colOff>152400</xdr:colOff>
      <xdr:row>60</xdr:row>
      <xdr:rowOff>140949</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3462000" y="10326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151126</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3131800" y="10095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170455</xdr:rowOff>
    </xdr:from>
    <xdr:to>
      <xdr:col>81</xdr:col>
      <xdr:colOff>95250</xdr:colOff>
      <xdr:row>61</xdr:row>
      <xdr:rowOff>100605</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967200" y="10457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142532</xdr:rowOff>
    </xdr:from>
    <xdr:ext cx="762000" cy="259045"/>
    <xdr:sp macro="" textlink="">
      <xdr:nvSpPr>
        <xdr:cNvPr id="337" name="定員管理の状況該当値テキスト">
          <a:extLst>
            <a:ext uri="{FF2B5EF4-FFF2-40B4-BE49-F238E27FC236}">
              <a16:creationId xmlns:a16="http://schemas.microsoft.com/office/drawing/2014/main" id="{00000000-0008-0000-0300-000051010000}"/>
            </a:ext>
          </a:extLst>
        </xdr:cNvPr>
        <xdr:cNvSpPr txBox="1"/>
      </xdr:nvSpPr>
      <xdr:spPr>
        <a:xfrm>
          <a:off x="17106900" y="10429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155575</xdr:rowOff>
    </xdr:from>
    <xdr:to>
      <xdr:col>77</xdr:col>
      <xdr:colOff>95250</xdr:colOff>
      <xdr:row>61</xdr:row>
      <xdr:rowOff>85725</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129000" y="1044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70502</xdr:rowOff>
    </xdr:from>
    <xdr:ext cx="7366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798800" y="10528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140695</xdr:rowOff>
    </xdr:from>
    <xdr:to>
      <xdr:col>73</xdr:col>
      <xdr:colOff>44450</xdr:colOff>
      <xdr:row>61</xdr:row>
      <xdr:rowOff>70845</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5240000" y="10427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55622</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909800" y="10514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135467</xdr:rowOff>
    </xdr:from>
    <xdr:to>
      <xdr:col>68</xdr:col>
      <xdr:colOff>203200</xdr:colOff>
      <xdr:row>61</xdr:row>
      <xdr:rowOff>65617</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4351000" y="1042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50394</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020800" y="10508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125413</xdr:rowOff>
    </xdr:from>
    <xdr:to>
      <xdr:col>64</xdr:col>
      <xdr:colOff>152400</xdr:colOff>
      <xdr:row>61</xdr:row>
      <xdr:rowOff>55563</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3462000" y="1041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40340</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131800" y="1049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前年度から</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ポイント上昇し、</a:t>
          </a:r>
          <a:r>
            <a:rPr kumimoji="1" lang="en-US" altLang="ja-JP" sz="1300">
              <a:latin typeface="ＭＳ Ｐゴシック" panose="020B0600070205080204" pitchFamily="50" charset="-128"/>
              <a:ea typeface="ＭＳ Ｐゴシック" panose="020B0600070205080204" pitchFamily="50" charset="-128"/>
            </a:rPr>
            <a:t>6.9</a:t>
          </a:r>
          <a:r>
            <a:rPr kumimoji="1" lang="ja-JP" altLang="en-US" sz="1300">
              <a:latin typeface="ＭＳ Ｐゴシック" panose="020B0600070205080204" pitchFamily="50" charset="-128"/>
              <a:ea typeface="ＭＳ Ｐゴシック" panose="020B0600070205080204" pitchFamily="50" charset="-128"/>
            </a:rPr>
            <a:t>％となっている。今後は、庁舎建設事業、義務教育学校建設事業及び駅前地区整備事業といった大型建設事業の元利償還が控えており、実質公債費比率の上昇も見込まれることから、これまで以上に計画性を持った健全な財政運営に努め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151691</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156936</xdr:rowOff>
    </xdr:from>
    <xdr:to>
      <xdr:col>81</xdr:col>
      <xdr:colOff>44450</xdr:colOff>
      <xdr:row>44</xdr:row>
      <xdr:rowOff>165100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157686"/>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137177</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165100</xdr:rowOff>
    </xdr:from>
    <xdr:to>
      <xdr:col>81</xdr:col>
      <xdr:colOff>133350</xdr:colOff>
      <xdr:row>44</xdr:row>
      <xdr:rowOff>165100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71863</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590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156936</xdr:rowOff>
    </xdr:from>
    <xdr:to>
      <xdr:col>81</xdr:col>
      <xdr:colOff>133350</xdr:colOff>
      <xdr:row>35</xdr:row>
      <xdr:rowOff>156936</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15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149074</xdr:rowOff>
    </xdr:from>
    <xdr:to>
      <xdr:col>81</xdr:col>
      <xdr:colOff>44450</xdr:colOff>
      <xdr:row>40</xdr:row>
      <xdr:rowOff>58057</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6835624"/>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128710</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986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156633</xdr:rowOff>
    </xdr:from>
    <xdr:to>
      <xdr:col>81</xdr:col>
      <xdr:colOff>95250</xdr:colOff>
      <xdr:row>41</xdr:row>
      <xdr:rowOff>86783</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68641</xdr:rowOff>
    </xdr:from>
    <xdr:to>
      <xdr:col>77</xdr:col>
      <xdr:colOff>44450</xdr:colOff>
      <xdr:row>39</xdr:row>
      <xdr:rowOff>149074</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6755191"/>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156633</xdr:rowOff>
    </xdr:from>
    <xdr:to>
      <xdr:col>77</xdr:col>
      <xdr:colOff>95250</xdr:colOff>
      <xdr:row>41</xdr:row>
      <xdr:rowOff>86783</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71560</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7101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22678</xdr:rowOff>
    </xdr:from>
    <xdr:to>
      <xdr:col>72</xdr:col>
      <xdr:colOff>203200</xdr:colOff>
      <xdr:row>39</xdr:row>
      <xdr:rowOff>68641</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6709228"/>
          <a:ext cx="889000" cy="4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133652</xdr:rowOff>
    </xdr:from>
    <xdr:to>
      <xdr:col>73</xdr:col>
      <xdr:colOff>44450</xdr:colOff>
      <xdr:row>41</xdr:row>
      <xdr:rowOff>63802</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99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48579</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707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125185</xdr:rowOff>
    </xdr:from>
    <xdr:to>
      <xdr:col>68</xdr:col>
      <xdr:colOff>152400</xdr:colOff>
      <xdr:row>39</xdr:row>
      <xdr:rowOff>22678</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3512800" y="6640285"/>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156633</xdr:rowOff>
    </xdr:from>
    <xdr:to>
      <xdr:col>68</xdr:col>
      <xdr:colOff>203200</xdr:colOff>
      <xdr:row>41</xdr:row>
      <xdr:rowOff>86783</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71560</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42635</xdr:rowOff>
    </xdr:from>
    <xdr:to>
      <xdr:col>64</xdr:col>
      <xdr:colOff>152400</xdr:colOff>
      <xdr:row>41</xdr:row>
      <xdr:rowOff>144235</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129012</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7257</xdr:rowOff>
    </xdr:from>
    <xdr:to>
      <xdr:col>81</xdr:col>
      <xdr:colOff>95250</xdr:colOff>
      <xdr:row>40</xdr:row>
      <xdr:rowOff>108857</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23784</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98274</xdr:rowOff>
    </xdr:from>
    <xdr:to>
      <xdr:col>77</xdr:col>
      <xdr:colOff>95250</xdr:colOff>
      <xdr:row>40</xdr:row>
      <xdr:rowOff>28424</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784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38601</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553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17841</xdr:rowOff>
    </xdr:from>
    <xdr:to>
      <xdr:col>73</xdr:col>
      <xdr:colOff>44450</xdr:colOff>
      <xdr:row>39</xdr:row>
      <xdr:rowOff>119441</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704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129618</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473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143328</xdr:rowOff>
    </xdr:from>
    <xdr:to>
      <xdr:col>68</xdr:col>
      <xdr:colOff>203200</xdr:colOff>
      <xdr:row>39</xdr:row>
      <xdr:rowOff>73478</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83655</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74385</xdr:rowOff>
    </xdr:from>
    <xdr:to>
      <xdr:col>64</xdr:col>
      <xdr:colOff>152400</xdr:colOff>
      <xdr:row>39</xdr:row>
      <xdr:rowOff>4535</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58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14713</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358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[41.5%]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本年度は、義務教育学校建設事業や駅前地区整備事業などの大規模な建設事業が重なったことにより、一般会計の地方債残高が増加し、前年度から</a:t>
          </a:r>
          <a:r>
            <a:rPr kumimoji="1" lang="en-US" altLang="ja-JP" sz="1300">
              <a:latin typeface="ＭＳ Ｐゴシック" panose="020B0600070205080204" pitchFamily="50" charset="-128"/>
              <a:ea typeface="ＭＳ Ｐゴシック" panose="020B0600070205080204" pitchFamily="50" charset="-128"/>
            </a:rPr>
            <a:t>7.9</a:t>
          </a:r>
          <a:r>
            <a:rPr kumimoji="1" lang="ja-JP" altLang="en-US" sz="1300">
              <a:latin typeface="ＭＳ Ｐゴシック" panose="020B0600070205080204" pitchFamily="50" charset="-128"/>
              <a:ea typeface="ＭＳ Ｐゴシック" panose="020B0600070205080204" pitchFamily="50" charset="-128"/>
            </a:rPr>
            <a:t>ポイント上昇の</a:t>
          </a:r>
          <a:r>
            <a:rPr kumimoji="1" lang="en-US" altLang="ja-JP" sz="1300">
              <a:latin typeface="ＭＳ Ｐゴシック" panose="020B0600070205080204" pitchFamily="50" charset="-128"/>
              <a:ea typeface="ＭＳ Ｐゴシック" panose="020B0600070205080204" pitchFamily="50" charset="-128"/>
            </a:rPr>
            <a:t>41.5</a:t>
          </a:r>
          <a:r>
            <a:rPr kumimoji="1" lang="ja-JP" altLang="en-US" sz="1300">
              <a:latin typeface="ＭＳ Ｐゴシック" panose="020B0600070205080204" pitchFamily="50" charset="-128"/>
              <a:ea typeface="ＭＳ Ｐゴシック" panose="020B0600070205080204" pitchFamily="50" charset="-128"/>
            </a:rPr>
            <a:t>％となり、類似団体平均を上回っている。今後は、借入額の抑制及び計画的な基金の活用により、比率の低下に努める。</a:t>
          </a: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a:extLst>
            <a:ext uri="{FF2B5EF4-FFF2-40B4-BE49-F238E27FC236}">
              <a16:creationId xmlns:a16="http://schemas.microsoft.com/office/drawing/2014/main" id="{00000000-0008-0000-0300-0000B5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22</xdr:row>
      <xdr:rowOff>85443</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7018000" y="2370667"/>
          <a:ext cx="0" cy="14866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57520</xdr:rowOff>
    </xdr:from>
    <xdr:ext cx="762000" cy="259045"/>
    <xdr:sp macro="" textlink="">
      <xdr:nvSpPr>
        <xdr:cNvPr id="439" name="将来負担の状況最小値テキスト">
          <a:extLst>
            <a:ext uri="{FF2B5EF4-FFF2-40B4-BE49-F238E27FC236}">
              <a16:creationId xmlns:a16="http://schemas.microsoft.com/office/drawing/2014/main" id="{00000000-0008-0000-0300-0000B7010000}"/>
            </a:ext>
          </a:extLst>
        </xdr:cNvPr>
        <xdr:cNvSpPr txBox="1"/>
      </xdr:nvSpPr>
      <xdr:spPr>
        <a:xfrm>
          <a:off x="17106900" y="382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85443</xdr:rowOff>
    </xdr:from>
    <xdr:to>
      <xdr:col>81</xdr:col>
      <xdr:colOff>133350</xdr:colOff>
      <xdr:row>22</xdr:row>
      <xdr:rowOff>85443</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3857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1" name="将来負担の状況最大値テキスト">
          <a:extLst>
            <a:ext uri="{FF2B5EF4-FFF2-40B4-BE49-F238E27FC236}">
              <a16:creationId xmlns:a16="http://schemas.microsoft.com/office/drawing/2014/main" id="{00000000-0008-0000-0300-0000B9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16</xdr:row>
      <xdr:rowOff>77893</xdr:rowOff>
    </xdr:from>
    <xdr:to>
      <xdr:col>81</xdr:col>
      <xdr:colOff>44450</xdr:colOff>
      <xdr:row>17</xdr:row>
      <xdr:rowOff>12347</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6179800" y="2821093"/>
          <a:ext cx="838200" cy="105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105004</xdr:rowOff>
    </xdr:from>
    <xdr:ext cx="762000" cy="25904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3338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88477</xdr:rowOff>
    </xdr:from>
    <xdr:to>
      <xdr:col>81</xdr:col>
      <xdr:colOff>95250</xdr:colOff>
      <xdr:row>15</xdr:row>
      <xdr:rowOff>18627</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488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16</xdr:row>
      <xdr:rowOff>77893</xdr:rowOff>
    </xdr:from>
    <xdr:to>
      <xdr:col>77</xdr:col>
      <xdr:colOff>44450</xdr:colOff>
      <xdr:row>17</xdr:row>
      <xdr:rowOff>100824</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5290800" y="2821093"/>
          <a:ext cx="889000" cy="194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93839</xdr:rowOff>
    </xdr:from>
    <xdr:to>
      <xdr:col>77</xdr:col>
      <xdr:colOff>95250</xdr:colOff>
      <xdr:row>15</xdr:row>
      <xdr:rowOff>23989</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129000" y="2494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34166</xdr:rowOff>
    </xdr:from>
    <xdr:ext cx="7366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798800" y="2263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17</xdr:row>
      <xdr:rowOff>100824</xdr:rowOff>
    </xdr:from>
    <xdr:to>
      <xdr:col>72</xdr:col>
      <xdr:colOff>203200</xdr:colOff>
      <xdr:row>18</xdr:row>
      <xdr:rowOff>163971</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flipV="1">
          <a:off x="14401800" y="3015474"/>
          <a:ext cx="889000" cy="234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132715</xdr:rowOff>
    </xdr:from>
    <xdr:to>
      <xdr:col>73</xdr:col>
      <xdr:colOff>44450</xdr:colOff>
      <xdr:row>15</xdr:row>
      <xdr:rowOff>62865</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5240000" y="2533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73042</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909800" y="2301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18</xdr:row>
      <xdr:rowOff>163971</xdr:rowOff>
    </xdr:from>
    <xdr:to>
      <xdr:col>68</xdr:col>
      <xdr:colOff>152400</xdr:colOff>
      <xdr:row>19</xdr:row>
      <xdr:rowOff>103787</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flipV="1">
          <a:off x="13512800" y="3250071"/>
          <a:ext cx="889000" cy="111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15</xdr:row>
      <xdr:rowOff>56444</xdr:rowOff>
    </xdr:from>
    <xdr:to>
      <xdr:col>68</xdr:col>
      <xdr:colOff>203200</xdr:colOff>
      <xdr:row>15</xdr:row>
      <xdr:rowOff>158044</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4351000" y="2628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168221</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020800" y="2397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12347</xdr:rowOff>
    </xdr:from>
    <xdr:to>
      <xdr:col>64</xdr:col>
      <xdr:colOff>152400</xdr:colOff>
      <xdr:row>16</xdr:row>
      <xdr:rowOff>113947</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3462000" y="2755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124124</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3131800" y="2524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16</xdr:row>
      <xdr:rowOff>132997</xdr:rowOff>
    </xdr:from>
    <xdr:to>
      <xdr:col>81</xdr:col>
      <xdr:colOff>95250</xdr:colOff>
      <xdr:row>17</xdr:row>
      <xdr:rowOff>63147</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6967200" y="2876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16</xdr:row>
      <xdr:rowOff>105074</xdr:rowOff>
    </xdr:from>
    <xdr:ext cx="762000" cy="259045"/>
    <xdr:sp macro="" textlink="">
      <xdr:nvSpPr>
        <xdr:cNvPr id="463" name="将来負担の状況該当値テキスト">
          <a:extLst>
            <a:ext uri="{FF2B5EF4-FFF2-40B4-BE49-F238E27FC236}">
              <a16:creationId xmlns:a16="http://schemas.microsoft.com/office/drawing/2014/main" id="{00000000-0008-0000-0300-0000CF010000}"/>
            </a:ext>
          </a:extLst>
        </xdr:cNvPr>
        <xdr:cNvSpPr txBox="1"/>
      </xdr:nvSpPr>
      <xdr:spPr>
        <a:xfrm>
          <a:off x="17106900" y="2848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16</xdr:row>
      <xdr:rowOff>27093</xdr:rowOff>
    </xdr:from>
    <xdr:to>
      <xdr:col>77</xdr:col>
      <xdr:colOff>95250</xdr:colOff>
      <xdr:row>16</xdr:row>
      <xdr:rowOff>128693</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129000" y="2770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113470</xdr:rowOff>
    </xdr:from>
    <xdr:ext cx="7366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798800" y="28566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17</xdr:row>
      <xdr:rowOff>50024</xdr:rowOff>
    </xdr:from>
    <xdr:to>
      <xdr:col>73</xdr:col>
      <xdr:colOff>44450</xdr:colOff>
      <xdr:row>17</xdr:row>
      <xdr:rowOff>151624</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5240000" y="2964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17</xdr:row>
      <xdr:rowOff>136401</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4909800" y="3051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113171</xdr:rowOff>
    </xdr:from>
    <xdr:to>
      <xdr:col>68</xdr:col>
      <xdr:colOff>203200</xdr:colOff>
      <xdr:row>19</xdr:row>
      <xdr:rowOff>43321</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4351000" y="319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19</xdr:row>
      <xdr:rowOff>28098</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020800" y="328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19</xdr:row>
      <xdr:rowOff>52987</xdr:rowOff>
    </xdr:from>
    <xdr:to>
      <xdr:col>64</xdr:col>
      <xdr:colOff>152400</xdr:colOff>
      <xdr:row>19</xdr:row>
      <xdr:rowOff>154587</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3462000" y="3310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19</xdr:row>
      <xdr:rowOff>139364</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3131800" y="3396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北海道砂川市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15,231
15,171
78.68
18,668,957
18,058,770
585,214
7,425,510
16,902,760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6.9
41.5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すると、人件費に係る経常収支比率は低くなっている。消防などの業務を一部事務組合で行っていること、公共施設管理における指定管理者制度の導入、委託可能な事業を積極的に民間委託していることによるものである。今後もこのような取り組みを進めながら人件費の抑制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10414</xdr:rowOff>
    </xdr:from>
    <xdr:to>
      <xdr:col>24</xdr:col>
      <xdr:colOff>25400</xdr:colOff>
      <xdr:row>41</xdr:row>
      <xdr:rowOff>65278</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1116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37355</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06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65278</xdr:rowOff>
    </xdr:from>
    <xdr:to>
      <xdr:col>24</xdr:col>
      <xdr:colOff>114300</xdr:colOff>
      <xdr:row>41</xdr:row>
      <xdr:rowOff>65278</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94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96791</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54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10414</xdr:rowOff>
    </xdr:from>
    <xdr:to>
      <xdr:col>24</xdr:col>
      <xdr:colOff>114300</xdr:colOff>
      <xdr:row>35</xdr:row>
      <xdr:rowOff>10414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11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156718</xdr:rowOff>
    </xdr:from>
    <xdr:to>
      <xdr:col>24</xdr:col>
      <xdr:colOff>25400</xdr:colOff>
      <xdr:row>36</xdr:row>
      <xdr:rowOff>127000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157468"/>
          <a:ext cx="8382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4843</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348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32766</xdr:rowOff>
    </xdr:from>
    <xdr:to>
      <xdr:col>24</xdr:col>
      <xdr:colOff>76200</xdr:colOff>
      <xdr:row>37</xdr:row>
      <xdr:rowOff>134366</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76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156718</xdr:rowOff>
    </xdr:from>
    <xdr:to>
      <xdr:col>19</xdr:col>
      <xdr:colOff>187325</xdr:colOff>
      <xdr:row>36</xdr:row>
      <xdr:rowOff>12700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15746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153924</xdr:rowOff>
    </xdr:from>
    <xdr:to>
      <xdr:col>20</xdr:col>
      <xdr:colOff>38100</xdr:colOff>
      <xdr:row>37</xdr:row>
      <xdr:rowOff>84074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68851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156718</xdr:rowOff>
    </xdr:from>
    <xdr:to>
      <xdr:col>15</xdr:col>
      <xdr:colOff>98425</xdr:colOff>
      <xdr:row>36</xdr:row>
      <xdr:rowOff>12700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15746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153924</xdr:rowOff>
    </xdr:from>
    <xdr:to>
      <xdr:col>15</xdr:col>
      <xdr:colOff>149225</xdr:colOff>
      <xdr:row>37</xdr:row>
      <xdr:rowOff>84074</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68851</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156718</xdr:rowOff>
    </xdr:from>
    <xdr:to>
      <xdr:col>11</xdr:col>
      <xdr:colOff>9525</xdr:colOff>
      <xdr:row>36</xdr:row>
      <xdr:rowOff>44704</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15746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121920</xdr:rowOff>
    </xdr:from>
    <xdr:to>
      <xdr:col>11</xdr:col>
      <xdr:colOff>60325</xdr:colOff>
      <xdr:row>37</xdr:row>
      <xdr:rowOff>52070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36847</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19050</xdr:rowOff>
    </xdr:from>
    <xdr:to>
      <xdr:col>6</xdr:col>
      <xdr:colOff>171450</xdr:colOff>
      <xdr:row>37</xdr:row>
      <xdr:rowOff>120650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105427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76200</xdr:rowOff>
    </xdr:from>
    <xdr:to>
      <xdr:col>24</xdr:col>
      <xdr:colOff>76200</xdr:colOff>
      <xdr:row>37</xdr:row>
      <xdr:rowOff>6350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92727</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105918</xdr:rowOff>
    </xdr:from>
    <xdr:to>
      <xdr:col>20</xdr:col>
      <xdr:colOff>38100</xdr:colOff>
      <xdr:row>36</xdr:row>
      <xdr:rowOff>36068</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46245</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5875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133350</xdr:rowOff>
    </xdr:from>
    <xdr:to>
      <xdr:col>15</xdr:col>
      <xdr:colOff>149225</xdr:colOff>
      <xdr:row>36</xdr:row>
      <xdr:rowOff>63500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73677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105918</xdr:rowOff>
    </xdr:from>
    <xdr:to>
      <xdr:col>11</xdr:col>
      <xdr:colOff>60325</xdr:colOff>
      <xdr:row>36</xdr:row>
      <xdr:rowOff>36068</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46245</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165354</xdr:rowOff>
    </xdr:from>
    <xdr:to>
      <xdr:col>6</xdr:col>
      <xdr:colOff>171450</xdr:colOff>
      <xdr:row>36</xdr:row>
      <xdr:rowOff>95504</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105681</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593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本年度は</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ポイント低下し、</a:t>
          </a:r>
          <a:r>
            <a:rPr kumimoji="1" lang="en-US" altLang="ja-JP" sz="1300">
              <a:latin typeface="ＭＳ Ｐゴシック" panose="020B0600070205080204" pitchFamily="50" charset="-128"/>
              <a:ea typeface="ＭＳ Ｐゴシック" panose="020B0600070205080204" pitchFamily="50" charset="-128"/>
            </a:rPr>
            <a:t>8.9</a:t>
          </a:r>
          <a:r>
            <a:rPr kumimoji="1" lang="ja-JP" altLang="en-US" sz="1300">
              <a:latin typeface="ＭＳ Ｐゴシック" panose="020B0600070205080204" pitchFamily="50" charset="-128"/>
              <a:ea typeface="ＭＳ Ｐゴシック" panose="020B0600070205080204" pitchFamily="50" charset="-128"/>
            </a:rPr>
            <a:t>％となった。類似団体と比較すると物件費に係る経常収支比率は低くなっている。要因としては経常経費の削減を行っていることや委託する場合に毎年見直しをかけていることがある。今後もこのような取り組みを進めながら物件費の抑制に努める。</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7" name="物件費グラフ枠">
          <a:extLst>
            <a:ext uri="{FF2B5EF4-FFF2-40B4-BE49-F238E27FC236}">
              <a16:creationId xmlns:a16="http://schemas.microsoft.com/office/drawing/2014/main" id="{00000000-0008-0000-0400-000075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140716</xdr:rowOff>
    </xdr:from>
    <xdr:to>
      <xdr:col>82</xdr:col>
      <xdr:colOff>107950</xdr:colOff>
      <xdr:row>21</xdr:row>
      <xdr:rowOff>33274</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flipV="1">
          <a:off x="16510000" y="219811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5351</xdr:rowOff>
    </xdr:from>
    <xdr:ext cx="762000" cy="259045"/>
    <xdr:sp macro="" textlink="">
      <xdr:nvSpPr>
        <xdr:cNvPr id="119" name="物件費最小値テキスト">
          <a:extLst>
            <a:ext uri="{FF2B5EF4-FFF2-40B4-BE49-F238E27FC236}">
              <a16:creationId xmlns:a16="http://schemas.microsoft.com/office/drawing/2014/main" id="{00000000-0008-0000-0400-000077000000}"/>
            </a:ext>
          </a:extLst>
        </xdr:cNvPr>
        <xdr:cNvSpPr txBox="1"/>
      </xdr:nvSpPr>
      <xdr:spPr>
        <a:xfrm>
          <a:off x="16598900" y="3605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33274</xdr:rowOff>
    </xdr:from>
    <xdr:to>
      <xdr:col>82</xdr:col>
      <xdr:colOff>196850</xdr:colOff>
      <xdr:row>21</xdr:row>
      <xdr:rowOff>33274</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3633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55643</xdr:rowOff>
    </xdr:from>
    <xdr:ext cx="762000" cy="259045"/>
    <xdr:sp macro="" textlink="">
      <xdr:nvSpPr>
        <xdr:cNvPr id="121" name="物件費最大値テキスト">
          <a:extLst>
            <a:ext uri="{FF2B5EF4-FFF2-40B4-BE49-F238E27FC236}">
              <a16:creationId xmlns:a16="http://schemas.microsoft.com/office/drawing/2014/main" id="{00000000-0008-0000-0400-000079000000}"/>
            </a:ext>
          </a:extLst>
        </xdr:cNvPr>
        <xdr:cNvSpPr txBox="1"/>
      </xdr:nvSpPr>
      <xdr:spPr>
        <a:xfrm>
          <a:off x="16598900" y="1941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140716</xdr:rowOff>
    </xdr:from>
    <xdr:to>
      <xdr:col>82</xdr:col>
      <xdr:colOff>196850</xdr:colOff>
      <xdr:row>12</xdr:row>
      <xdr:rowOff>140716</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2198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12</xdr:row>
      <xdr:rowOff>140716</xdr:rowOff>
    </xdr:from>
    <xdr:to>
      <xdr:col>82</xdr:col>
      <xdr:colOff>107950</xdr:colOff>
      <xdr:row>14</xdr:row>
      <xdr:rowOff>72136</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flipV="1">
          <a:off x="15671800" y="2198116"/>
          <a:ext cx="8382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4843</xdr:rowOff>
    </xdr:from>
    <xdr:ext cx="762000" cy="259045"/>
    <xdr:sp macro="" textlink="">
      <xdr:nvSpPr>
        <xdr:cNvPr id="124" name="物件費平均値テキスト">
          <a:extLst>
            <a:ext uri="{FF2B5EF4-FFF2-40B4-BE49-F238E27FC236}">
              <a16:creationId xmlns:a16="http://schemas.microsoft.com/office/drawing/2014/main" id="{00000000-0008-0000-0400-00007C000000}"/>
            </a:ext>
          </a:extLst>
        </xdr:cNvPr>
        <xdr:cNvSpPr txBox="1"/>
      </xdr:nvSpPr>
      <xdr:spPr>
        <a:xfrm>
          <a:off x="16598900" y="25765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32766</xdr:rowOff>
    </xdr:from>
    <xdr:to>
      <xdr:col>82</xdr:col>
      <xdr:colOff>158750</xdr:colOff>
      <xdr:row>15</xdr:row>
      <xdr:rowOff>134366</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6459200" y="2604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13</xdr:row>
      <xdr:rowOff>133858</xdr:rowOff>
    </xdr:from>
    <xdr:to>
      <xdr:col>78</xdr:col>
      <xdr:colOff>69850</xdr:colOff>
      <xdr:row>14</xdr:row>
      <xdr:rowOff>72136</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4782800" y="2362708"/>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23622</xdr:rowOff>
    </xdr:from>
    <xdr:to>
      <xdr:col>78</xdr:col>
      <xdr:colOff>120650</xdr:colOff>
      <xdr:row>15</xdr:row>
      <xdr:rowOff>125222</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5621000" y="259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109999</xdr:rowOff>
    </xdr:from>
    <xdr:ext cx="736600" cy="259045"/>
    <xdr:sp macro="" textlink="">
      <xdr:nvSpPr>
        <xdr:cNvPr id="128" name="テキスト ボックス 127">
          <a:extLst>
            <a:ext uri="{FF2B5EF4-FFF2-40B4-BE49-F238E27FC236}">
              <a16:creationId xmlns:a16="http://schemas.microsoft.com/office/drawing/2014/main" id="{00000000-0008-0000-0400-000080000000}"/>
            </a:ext>
          </a:extLst>
        </xdr:cNvPr>
        <xdr:cNvSpPr txBox="1"/>
      </xdr:nvSpPr>
      <xdr:spPr>
        <a:xfrm>
          <a:off x="15290800" y="2681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13</xdr:row>
      <xdr:rowOff>133858</xdr:rowOff>
    </xdr:from>
    <xdr:to>
      <xdr:col>73</xdr:col>
      <xdr:colOff>180975</xdr:colOff>
      <xdr:row>14</xdr:row>
      <xdr:rowOff>8128</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flipV="1">
          <a:off x="13893800" y="236270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167640</xdr:rowOff>
    </xdr:from>
    <xdr:to>
      <xdr:col>74</xdr:col>
      <xdr:colOff>31750</xdr:colOff>
      <xdr:row>15</xdr:row>
      <xdr:rowOff>97790</xdr:rowOff>
    </xdr:to>
    <xdr:sp macro="" textlink="">
      <xdr:nvSpPr>
        <xdr:cNvPr id="130" name="フローチャート: 判断 129">
          <a:extLst>
            <a:ext uri="{FF2B5EF4-FFF2-40B4-BE49-F238E27FC236}">
              <a16:creationId xmlns:a16="http://schemas.microsoft.com/office/drawing/2014/main" id="{00000000-0008-0000-0400-000082000000}"/>
            </a:ext>
          </a:extLst>
        </xdr:cNvPr>
        <xdr:cNvSpPr/>
      </xdr:nvSpPr>
      <xdr:spPr>
        <a:xfrm>
          <a:off x="14732000" y="256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82567</xdr:rowOff>
    </xdr:from>
    <xdr:ext cx="762000" cy="259045"/>
    <xdr:sp macro="" textlink="">
      <xdr:nvSpPr>
        <xdr:cNvPr id="131" name="テキスト ボックス 130">
          <a:extLst>
            <a:ext uri="{FF2B5EF4-FFF2-40B4-BE49-F238E27FC236}">
              <a16:creationId xmlns:a16="http://schemas.microsoft.com/office/drawing/2014/main" id="{00000000-0008-0000-0400-000083000000}"/>
            </a:ext>
          </a:extLst>
        </xdr:cNvPr>
        <xdr:cNvSpPr txBox="1"/>
      </xdr:nvSpPr>
      <xdr:spPr>
        <a:xfrm>
          <a:off x="14401800" y="265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13</xdr:row>
      <xdr:rowOff>106426</xdr:rowOff>
    </xdr:from>
    <xdr:to>
      <xdr:col>69</xdr:col>
      <xdr:colOff>92075</xdr:colOff>
      <xdr:row>14</xdr:row>
      <xdr:rowOff>8128</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3004800" y="233527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57912</xdr:rowOff>
    </xdr:from>
    <xdr:to>
      <xdr:col>69</xdr:col>
      <xdr:colOff>142875</xdr:colOff>
      <xdr:row>14</xdr:row>
      <xdr:rowOff>159512</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3843000" y="2458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144289</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3512800" y="2544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67056</xdr:rowOff>
    </xdr:from>
    <xdr:to>
      <xdr:col>65</xdr:col>
      <xdr:colOff>53975</xdr:colOff>
      <xdr:row>14</xdr:row>
      <xdr:rowOff>168656</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2954000" y="2467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153433</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2623800" y="255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12</xdr:row>
      <xdr:rowOff>89916</xdr:rowOff>
    </xdr:from>
    <xdr:to>
      <xdr:col>82</xdr:col>
      <xdr:colOff>158750</xdr:colOff>
      <xdr:row>13</xdr:row>
      <xdr:rowOff>20066</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6459200" y="2147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11</xdr:row>
      <xdr:rowOff>169943</xdr:rowOff>
    </xdr:from>
    <xdr:ext cx="762000" cy="259045"/>
    <xdr:sp macro="" textlink="">
      <xdr:nvSpPr>
        <xdr:cNvPr id="143" name="物件費該当値テキスト">
          <a:extLst>
            <a:ext uri="{FF2B5EF4-FFF2-40B4-BE49-F238E27FC236}">
              <a16:creationId xmlns:a16="http://schemas.microsoft.com/office/drawing/2014/main" id="{00000000-0008-0000-0400-00008F000000}"/>
            </a:ext>
          </a:extLst>
        </xdr:cNvPr>
        <xdr:cNvSpPr txBox="1"/>
      </xdr:nvSpPr>
      <xdr:spPr>
        <a:xfrm>
          <a:off x="16598900" y="2055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21336</xdr:rowOff>
    </xdr:from>
    <xdr:to>
      <xdr:col>78</xdr:col>
      <xdr:colOff>120650</xdr:colOff>
      <xdr:row>14</xdr:row>
      <xdr:rowOff>122936</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5621000" y="2421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133113</xdr:rowOff>
    </xdr:from>
    <xdr:ext cx="7366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5290800" y="2190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13</xdr:row>
      <xdr:rowOff>83058</xdr:rowOff>
    </xdr:from>
    <xdr:to>
      <xdr:col>74</xdr:col>
      <xdr:colOff>31750</xdr:colOff>
      <xdr:row>14</xdr:row>
      <xdr:rowOff>13208</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4732000" y="2311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23385</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4401800" y="2080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128778</xdr:rowOff>
    </xdr:from>
    <xdr:to>
      <xdr:col>69</xdr:col>
      <xdr:colOff>142875</xdr:colOff>
      <xdr:row>14</xdr:row>
      <xdr:rowOff>58928</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3843000" y="2357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69105</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3512800" y="212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55626</xdr:rowOff>
    </xdr:from>
    <xdr:to>
      <xdr:col>65</xdr:col>
      <xdr:colOff>53975</xdr:colOff>
      <xdr:row>13</xdr:row>
      <xdr:rowOff>157226</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2954000" y="2284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11</xdr:row>
      <xdr:rowOff>167403</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2623800" y="2053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2" name="テキスト ボックス 161">
          <a:extLst>
            <a:ext uri="{FF2B5EF4-FFF2-40B4-BE49-F238E27FC236}">
              <a16:creationId xmlns:a16="http://schemas.microsoft.com/office/drawing/2014/main" id="{00000000-0008-0000-0400-0000A2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類似団体と比較すると、扶助費に係る経常収支比率は低くなっているが、要因としては単独事業が他の類似団体よりも少ないことがある。今後も緊急性や必要性を勘案しながら扶助費の抑制に努める。</a:t>
          </a:r>
        </a:p>
      </xdr:txBody>
    </xdr:sp>
    <xdr:clientData/>
  </xdr:twoCellAnchor>
  <xdr:oneCellAnchor>
    <xdr:from>
      <xdr:col>3</xdr:col>
      <xdr:colOff>123825</xdr:colOff>
      <xdr:row>49</xdr:row>
      <xdr:rowOff>107950</xdr:rowOff>
    </xdr:from>
    <xdr:ext cx="298543" cy="225703"/>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37193</xdr:rowOff>
    </xdr:from>
    <xdr:to>
      <xdr:col>24</xdr:col>
      <xdr:colOff>25400</xdr:colOff>
      <xdr:row>62</xdr:row>
      <xdr:rowOff>18143</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124043"/>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161670</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620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18143</xdr:rowOff>
    </xdr:from>
    <xdr:to>
      <xdr:col>24</xdr:col>
      <xdr:colOff>114300</xdr:colOff>
      <xdr:row>62</xdr:row>
      <xdr:rowOff>18143</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648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123570</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86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37193</xdr:rowOff>
    </xdr:from>
    <xdr:to>
      <xdr:col>24</xdr:col>
      <xdr:colOff>114300</xdr:colOff>
      <xdr:row>53</xdr:row>
      <xdr:rowOff>37193</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124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135165</xdr:rowOff>
    </xdr:from>
    <xdr:to>
      <xdr:col>24</xdr:col>
      <xdr:colOff>25400</xdr:colOff>
      <xdr:row>54</xdr:row>
      <xdr:rowOff>29028</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flipV="1">
          <a:off x="3987800" y="9222015"/>
          <a:ext cx="8382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2012</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7746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29935</xdr:rowOff>
    </xdr:from>
    <xdr:to>
      <xdr:col>24</xdr:col>
      <xdr:colOff>76200</xdr:colOff>
      <xdr:row>57</xdr:row>
      <xdr:rowOff>131535</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124278</xdr:rowOff>
    </xdr:from>
    <xdr:to>
      <xdr:col>19</xdr:col>
      <xdr:colOff>187325</xdr:colOff>
      <xdr:row>54</xdr:row>
      <xdr:rowOff>29028</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211128"/>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29935</xdr:rowOff>
    </xdr:from>
    <xdr:to>
      <xdr:col>20</xdr:col>
      <xdr:colOff>38100</xdr:colOff>
      <xdr:row>57</xdr:row>
      <xdr:rowOff>131535</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116312</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888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124278</xdr:rowOff>
    </xdr:from>
    <xdr:to>
      <xdr:col>15</xdr:col>
      <xdr:colOff>98425</xdr:colOff>
      <xdr:row>53</xdr:row>
      <xdr:rowOff>124278</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92111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125185</xdr:rowOff>
    </xdr:from>
    <xdr:to>
      <xdr:col>15</xdr:col>
      <xdr:colOff>149225</xdr:colOff>
      <xdr:row>57</xdr:row>
      <xdr:rowOff>55335</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40112</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102507</xdr:rowOff>
    </xdr:from>
    <xdr:to>
      <xdr:col>11</xdr:col>
      <xdr:colOff>9525</xdr:colOff>
      <xdr:row>53</xdr:row>
      <xdr:rowOff>124278</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1320800" y="9189357"/>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81643</xdr:rowOff>
    </xdr:from>
    <xdr:to>
      <xdr:col>11</xdr:col>
      <xdr:colOff>60325</xdr:colOff>
      <xdr:row>57</xdr:row>
      <xdr:rowOff>11793</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168020</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769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157843</xdr:rowOff>
    </xdr:from>
    <xdr:to>
      <xdr:col>6</xdr:col>
      <xdr:colOff>171450</xdr:colOff>
      <xdr:row>57</xdr:row>
      <xdr:rowOff>87993</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72770</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84365</xdr:rowOff>
    </xdr:from>
    <xdr:to>
      <xdr:col>24</xdr:col>
      <xdr:colOff>76200</xdr:colOff>
      <xdr:row>54</xdr:row>
      <xdr:rowOff>14515</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164392</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079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149678</xdr:rowOff>
    </xdr:from>
    <xdr:to>
      <xdr:col>20</xdr:col>
      <xdr:colOff>38100</xdr:colOff>
      <xdr:row>54</xdr:row>
      <xdr:rowOff>79828</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90005</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005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73478</xdr:rowOff>
    </xdr:from>
    <xdr:to>
      <xdr:col>15</xdr:col>
      <xdr:colOff>149225</xdr:colOff>
      <xdr:row>54</xdr:row>
      <xdr:rowOff>3628</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160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13805</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892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73478</xdr:rowOff>
    </xdr:from>
    <xdr:to>
      <xdr:col>11</xdr:col>
      <xdr:colOff>60325</xdr:colOff>
      <xdr:row>54</xdr:row>
      <xdr:rowOff>3628</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160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13805</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892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51707</xdr:rowOff>
    </xdr:from>
    <xdr:to>
      <xdr:col>6</xdr:col>
      <xdr:colOff>171450</xdr:colOff>
      <xdr:row>53</xdr:row>
      <xdr:rowOff>153307</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51</xdr:row>
      <xdr:rowOff>163484</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890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すると、その他に係る経常収支比率は平均を下回っているが、要因としては繰出金が少ないことにある。今後も各事業において独立採算の原則に立ち普通会計の負担額を減らしていくように努める。</a:t>
          </a: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1" name="その他グラフ枠">
          <a:extLst>
            <a:ext uri="{FF2B5EF4-FFF2-40B4-BE49-F238E27FC236}">
              <a16:creationId xmlns:a16="http://schemas.microsoft.com/office/drawing/2014/main" id="{00000000-0008-0000-0400-0000F1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69850</xdr:rowOff>
    </xdr:from>
    <xdr:to>
      <xdr:col>82</xdr:col>
      <xdr:colOff>107950</xdr:colOff>
      <xdr:row>61</xdr:row>
      <xdr:rowOff>69850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flipV="1">
          <a:off x="16510000" y="91567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41927</xdr:rowOff>
    </xdr:from>
    <xdr:ext cx="762000" cy="259045"/>
    <xdr:sp macro="" textlink="">
      <xdr:nvSpPr>
        <xdr:cNvPr id="243" name="その他最小値テキスト">
          <a:extLst>
            <a:ext uri="{FF2B5EF4-FFF2-40B4-BE49-F238E27FC236}">
              <a16:creationId xmlns:a16="http://schemas.microsoft.com/office/drawing/2014/main" id="{00000000-0008-0000-0400-0000F3000000}"/>
            </a:ext>
          </a:extLst>
        </xdr:cNvPr>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69850</xdr:rowOff>
    </xdr:from>
    <xdr:to>
      <xdr:col>82</xdr:col>
      <xdr:colOff>196850</xdr:colOff>
      <xdr:row>61</xdr:row>
      <xdr:rowOff>69850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156227</xdr:rowOff>
    </xdr:from>
    <xdr:ext cx="762000" cy="259045"/>
    <xdr:sp macro="" textlink="">
      <xdr:nvSpPr>
        <xdr:cNvPr id="245" name="その他最大値テキスト">
          <a:extLst>
            <a:ext uri="{FF2B5EF4-FFF2-40B4-BE49-F238E27FC236}">
              <a16:creationId xmlns:a16="http://schemas.microsoft.com/office/drawing/2014/main" id="{00000000-0008-0000-0400-0000F5000000}"/>
            </a:ext>
          </a:extLst>
        </xdr:cNvPr>
        <xdr:cNvSpPr txBox="1"/>
      </xdr:nvSpPr>
      <xdr:spPr>
        <a:xfrm>
          <a:off x="16598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69850</xdr:rowOff>
    </xdr:from>
    <xdr:to>
      <xdr:col>82</xdr:col>
      <xdr:colOff>196850</xdr:colOff>
      <xdr:row>53</xdr:row>
      <xdr:rowOff>69850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54</xdr:row>
      <xdr:rowOff>12700</xdr:rowOff>
    </xdr:from>
    <xdr:to>
      <xdr:col>82</xdr:col>
      <xdr:colOff>107950</xdr:colOff>
      <xdr:row>54</xdr:row>
      <xdr:rowOff>12700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5671800" y="927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143527</xdr:rowOff>
    </xdr:from>
    <xdr:ext cx="762000" cy="259045"/>
    <xdr:sp macro="" textlink="">
      <xdr:nvSpPr>
        <xdr:cNvPr id="248" name="その他平均値テキスト">
          <a:extLst>
            <a:ext uri="{FF2B5EF4-FFF2-40B4-BE49-F238E27FC236}">
              <a16:creationId xmlns:a16="http://schemas.microsoft.com/office/drawing/2014/main" id="{00000000-0008-0000-0400-0000F8000000}"/>
            </a:ext>
          </a:extLst>
        </xdr:cNvPr>
        <xdr:cNvSpPr txBox="1"/>
      </xdr:nvSpPr>
      <xdr:spPr>
        <a:xfrm>
          <a:off x="16598900" y="9916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0</xdr:rowOff>
    </xdr:from>
    <xdr:to>
      <xdr:col>82</xdr:col>
      <xdr:colOff>158750</xdr:colOff>
      <xdr:row>58</xdr:row>
      <xdr:rowOff>101600</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64592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54</xdr:row>
      <xdr:rowOff>12700</xdr:rowOff>
    </xdr:from>
    <xdr:to>
      <xdr:col>78</xdr:col>
      <xdr:colOff>69850</xdr:colOff>
      <xdr:row>54</xdr:row>
      <xdr:rowOff>25400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4782800" y="92710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0</xdr:rowOff>
    </xdr:from>
    <xdr:to>
      <xdr:col>78</xdr:col>
      <xdr:colOff>120650</xdr:colOff>
      <xdr:row>58</xdr:row>
      <xdr:rowOff>101600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5621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86377</xdr:rowOff>
    </xdr:from>
    <xdr:ext cx="7366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5290800" y="1003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54</xdr:row>
      <xdr:rowOff>25400</xdr:rowOff>
    </xdr:from>
    <xdr:to>
      <xdr:col>73</xdr:col>
      <xdr:colOff>180975</xdr:colOff>
      <xdr:row>54</xdr:row>
      <xdr:rowOff>88900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3893800" y="92837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12700</xdr:rowOff>
    </xdr:from>
    <xdr:to>
      <xdr:col>74</xdr:col>
      <xdr:colOff>31750</xdr:colOff>
      <xdr:row>58</xdr:row>
      <xdr:rowOff>114300</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4732000" y="995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99077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4401800" y="1004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54</xdr:row>
      <xdr:rowOff>88900</xdr:rowOff>
    </xdr:from>
    <xdr:to>
      <xdr:col>69</xdr:col>
      <xdr:colOff>92075</xdr:colOff>
      <xdr:row>55</xdr:row>
      <xdr:rowOff>133350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flipV="1">
          <a:off x="13004800" y="9347200"/>
          <a:ext cx="8890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107950</xdr:rowOff>
    </xdr:from>
    <xdr:to>
      <xdr:col>69</xdr:col>
      <xdr:colOff>142875</xdr:colOff>
      <xdr:row>58</xdr:row>
      <xdr:rowOff>38100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3843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22877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512800" y="996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101600</xdr:rowOff>
    </xdr:from>
    <xdr:to>
      <xdr:col>65</xdr:col>
      <xdr:colOff>53975</xdr:colOff>
      <xdr:row>59</xdr:row>
      <xdr:rowOff>31750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2954000" y="1004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16527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623800" y="1013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53</xdr:row>
      <xdr:rowOff>133350</xdr:rowOff>
    </xdr:from>
    <xdr:to>
      <xdr:col>82</xdr:col>
      <xdr:colOff>158750</xdr:colOff>
      <xdr:row>54</xdr:row>
      <xdr:rowOff>63500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64592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53</xdr:row>
      <xdr:rowOff>41927</xdr:rowOff>
    </xdr:from>
    <xdr:ext cx="762000" cy="259045"/>
    <xdr:sp macro="" textlink="">
      <xdr:nvSpPr>
        <xdr:cNvPr id="267" name="その他該当値テキスト">
          <a:extLst>
            <a:ext uri="{FF2B5EF4-FFF2-40B4-BE49-F238E27FC236}">
              <a16:creationId xmlns:a16="http://schemas.microsoft.com/office/drawing/2014/main" id="{00000000-0008-0000-0400-00000B010000}"/>
            </a:ext>
          </a:extLst>
        </xdr:cNvPr>
        <xdr:cNvSpPr txBox="1"/>
      </xdr:nvSpPr>
      <xdr:spPr>
        <a:xfrm>
          <a:off x="16598900" y="912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53</xdr:row>
      <xdr:rowOff>133350</xdr:rowOff>
    </xdr:from>
    <xdr:to>
      <xdr:col>78</xdr:col>
      <xdr:colOff>120650</xdr:colOff>
      <xdr:row>54</xdr:row>
      <xdr:rowOff>63500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5621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52</xdr:row>
      <xdr:rowOff>73677</xdr:rowOff>
    </xdr:from>
    <xdr:ext cx="7366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5290800" y="898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53</xdr:row>
      <xdr:rowOff>146050</xdr:rowOff>
    </xdr:from>
    <xdr:to>
      <xdr:col>74</xdr:col>
      <xdr:colOff>31750</xdr:colOff>
      <xdr:row>54</xdr:row>
      <xdr:rowOff>76200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4732000" y="923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52</xdr:row>
      <xdr:rowOff>86377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4401800" y="900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54</xdr:row>
      <xdr:rowOff>38100</xdr:rowOff>
    </xdr:from>
    <xdr:to>
      <xdr:col>69</xdr:col>
      <xdr:colOff>142875</xdr:colOff>
      <xdr:row>54</xdr:row>
      <xdr:rowOff>139700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3843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52</xdr:row>
      <xdr:rowOff>149877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3512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82550</xdr:rowOff>
    </xdr:from>
    <xdr:to>
      <xdr:col>65</xdr:col>
      <xdr:colOff>53975</xdr:colOff>
      <xdr:row>56</xdr:row>
      <xdr:rowOff>12700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2954000" y="951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22877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2623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すると、補助費等に係る経常収支比率は平均を大きく上回っている。これは消防などの業務を一部事務組合で行っていることにより負担金が大きくなっているためである。今後も普通会計の負担額を減らす一部事務組合の適正な執行体制の確立に努める。</a:t>
          </a:r>
        </a:p>
      </xdr:txBody>
    </xdr:sp>
    <xdr:clientData/>
  </xdr:twoCellAnchor>
  <xdr:oneCellAnchor>
    <xdr:from>
      <xdr:col>62</xdr:col>
      <xdr:colOff>6350</xdr:colOff>
      <xdr:row>29</xdr:row>
      <xdr:rowOff>107950</xdr:rowOff>
    </xdr:from>
    <xdr:ext cx="298543" cy="225703"/>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9" name="補助費等グラフ枠">
          <a:extLst>
            <a:ext uri="{FF2B5EF4-FFF2-40B4-BE49-F238E27FC236}">
              <a16:creationId xmlns:a16="http://schemas.microsoft.com/office/drawing/2014/main" id="{00000000-0008-0000-0400-00002B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161290</xdr:rowOff>
    </xdr:from>
    <xdr:to>
      <xdr:col>82</xdr:col>
      <xdr:colOff>107950</xdr:colOff>
      <xdr:row>41</xdr:row>
      <xdr:rowOff>42418</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flipV="1">
          <a:off x="16510000" y="5819140"/>
          <a:ext cx="0" cy="12527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14495</xdr:rowOff>
    </xdr:from>
    <xdr:ext cx="762000" cy="259045"/>
    <xdr:sp macro="" textlink="">
      <xdr:nvSpPr>
        <xdr:cNvPr id="301" name="補助費等最小値テキスト">
          <a:extLst>
            <a:ext uri="{FF2B5EF4-FFF2-40B4-BE49-F238E27FC236}">
              <a16:creationId xmlns:a16="http://schemas.microsoft.com/office/drawing/2014/main" id="{00000000-0008-0000-0400-00002D010000}"/>
            </a:ext>
          </a:extLst>
        </xdr:cNvPr>
        <xdr:cNvSpPr txBox="1"/>
      </xdr:nvSpPr>
      <xdr:spPr>
        <a:xfrm>
          <a:off x="16598900" y="704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42418</xdr:rowOff>
    </xdr:from>
    <xdr:to>
      <xdr:col>82</xdr:col>
      <xdr:colOff>196850</xdr:colOff>
      <xdr:row>41</xdr:row>
      <xdr:rowOff>42418</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7071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76217</xdr:rowOff>
    </xdr:from>
    <xdr:ext cx="762000" cy="259045"/>
    <xdr:sp macro="" textlink="">
      <xdr:nvSpPr>
        <xdr:cNvPr id="303" name="補助費等最大値テキスト">
          <a:extLst>
            <a:ext uri="{FF2B5EF4-FFF2-40B4-BE49-F238E27FC236}">
              <a16:creationId xmlns:a16="http://schemas.microsoft.com/office/drawing/2014/main" id="{00000000-0008-0000-0400-00002F010000}"/>
            </a:ext>
          </a:extLst>
        </xdr:cNvPr>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161290</xdr:rowOff>
    </xdr:from>
    <xdr:to>
      <xdr:col>82</xdr:col>
      <xdr:colOff>196850</xdr:colOff>
      <xdr:row>33</xdr:row>
      <xdr:rowOff>161290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39</xdr:row>
      <xdr:rowOff>138430</xdr:rowOff>
    </xdr:from>
    <xdr:to>
      <xdr:col>82</xdr:col>
      <xdr:colOff>107950</xdr:colOff>
      <xdr:row>41</xdr:row>
      <xdr:rowOff>42418</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5671800" y="6824980"/>
          <a:ext cx="838200" cy="246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21861</xdr:rowOff>
    </xdr:from>
    <xdr:ext cx="762000" cy="259045"/>
    <xdr:sp macro="" textlink="">
      <xdr:nvSpPr>
        <xdr:cNvPr id="306" name="補助費等平均値テキスト">
          <a:extLst>
            <a:ext uri="{FF2B5EF4-FFF2-40B4-BE49-F238E27FC236}">
              <a16:creationId xmlns:a16="http://schemas.microsoft.com/office/drawing/2014/main" id="{00000000-0008-0000-0400-000032010000}"/>
            </a:ext>
          </a:extLst>
        </xdr:cNvPr>
        <xdr:cNvSpPr txBox="1"/>
      </xdr:nvSpPr>
      <xdr:spPr>
        <a:xfrm>
          <a:off x="16598900" y="6194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5334</xdr:rowOff>
    </xdr:from>
    <xdr:to>
      <xdr:col>82</xdr:col>
      <xdr:colOff>158750</xdr:colOff>
      <xdr:row>37</xdr:row>
      <xdr:rowOff>106934</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64592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39</xdr:row>
      <xdr:rowOff>138430</xdr:rowOff>
    </xdr:from>
    <xdr:to>
      <xdr:col>78</xdr:col>
      <xdr:colOff>69850</xdr:colOff>
      <xdr:row>39</xdr:row>
      <xdr:rowOff>156718</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flipV="1">
          <a:off x="14782800" y="68249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9906</xdr:rowOff>
    </xdr:from>
    <xdr:to>
      <xdr:col>78</xdr:col>
      <xdr:colOff>120650</xdr:colOff>
      <xdr:row>37</xdr:row>
      <xdr:rowOff>111506</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5621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121683</xdr:rowOff>
    </xdr:from>
    <xdr:ext cx="7366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5290800" y="6122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39</xdr:row>
      <xdr:rowOff>143002</xdr:rowOff>
    </xdr:from>
    <xdr:to>
      <xdr:col>73</xdr:col>
      <xdr:colOff>180975</xdr:colOff>
      <xdr:row>39</xdr:row>
      <xdr:rowOff>156718</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3893800" y="682955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153924</xdr:rowOff>
    </xdr:from>
    <xdr:to>
      <xdr:col>74</xdr:col>
      <xdr:colOff>31750</xdr:colOff>
      <xdr:row>37</xdr:row>
      <xdr:rowOff>84074</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4732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94251</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4401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39</xdr:row>
      <xdr:rowOff>143002</xdr:rowOff>
    </xdr:from>
    <xdr:to>
      <xdr:col>69</xdr:col>
      <xdr:colOff>92075</xdr:colOff>
      <xdr:row>39</xdr:row>
      <xdr:rowOff>165862</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3004800" y="682955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131064</xdr:rowOff>
    </xdr:from>
    <xdr:to>
      <xdr:col>69</xdr:col>
      <xdr:colOff>142875</xdr:colOff>
      <xdr:row>37</xdr:row>
      <xdr:rowOff>61214</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71391</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3512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144780</xdr:rowOff>
    </xdr:from>
    <xdr:to>
      <xdr:col>65</xdr:col>
      <xdr:colOff>53975</xdr:colOff>
      <xdr:row>37</xdr:row>
      <xdr:rowOff>74930</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85107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2623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40</xdr:row>
      <xdr:rowOff>163068</xdr:rowOff>
    </xdr:from>
    <xdr:to>
      <xdr:col>82</xdr:col>
      <xdr:colOff>158750</xdr:colOff>
      <xdr:row>41</xdr:row>
      <xdr:rowOff>93218</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6459200" y="7021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40</xdr:row>
      <xdr:rowOff>71645</xdr:rowOff>
    </xdr:from>
    <xdr:ext cx="762000" cy="259045"/>
    <xdr:sp macro="" textlink="">
      <xdr:nvSpPr>
        <xdr:cNvPr id="325" name="補助費等該当値テキスト">
          <a:extLst>
            <a:ext uri="{FF2B5EF4-FFF2-40B4-BE49-F238E27FC236}">
              <a16:creationId xmlns:a16="http://schemas.microsoft.com/office/drawing/2014/main" id="{00000000-0008-0000-0400-000045010000}"/>
            </a:ext>
          </a:extLst>
        </xdr:cNvPr>
        <xdr:cNvSpPr txBox="1"/>
      </xdr:nvSpPr>
      <xdr:spPr>
        <a:xfrm>
          <a:off x="16598900" y="6929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39</xdr:row>
      <xdr:rowOff>87630</xdr:rowOff>
    </xdr:from>
    <xdr:to>
      <xdr:col>78</xdr:col>
      <xdr:colOff>120650</xdr:colOff>
      <xdr:row>40</xdr:row>
      <xdr:rowOff>17780</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5621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40</xdr:row>
      <xdr:rowOff>2557</xdr:rowOff>
    </xdr:from>
    <xdr:ext cx="7366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5290800" y="686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39</xdr:row>
      <xdr:rowOff>105918</xdr:rowOff>
    </xdr:from>
    <xdr:to>
      <xdr:col>74</xdr:col>
      <xdr:colOff>31750</xdr:colOff>
      <xdr:row>40</xdr:row>
      <xdr:rowOff>36068</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4732000" y="6792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40</xdr:row>
      <xdr:rowOff>20845</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4401800" y="6878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39</xdr:row>
      <xdr:rowOff>92202</xdr:rowOff>
    </xdr:from>
    <xdr:to>
      <xdr:col>69</xdr:col>
      <xdr:colOff>142875</xdr:colOff>
      <xdr:row>40</xdr:row>
      <xdr:rowOff>22352</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3843000" y="6778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40</xdr:row>
      <xdr:rowOff>7129</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3512800" y="6865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39</xdr:row>
      <xdr:rowOff>115062</xdr:rowOff>
    </xdr:from>
    <xdr:to>
      <xdr:col>65</xdr:col>
      <xdr:colOff>53975</xdr:colOff>
      <xdr:row>40</xdr:row>
      <xdr:rowOff>45212</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2954000" y="6801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40</xdr:row>
      <xdr:rowOff>29989</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2623800" y="6887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本年度は前年度から</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ポイント低下し、</a:t>
          </a:r>
          <a:r>
            <a:rPr kumimoji="1" lang="en-US" altLang="ja-JP" sz="1300">
              <a:latin typeface="ＭＳ Ｐゴシック" panose="020B0600070205080204" pitchFamily="50" charset="-128"/>
              <a:ea typeface="ＭＳ Ｐゴシック" panose="020B0600070205080204" pitchFamily="50" charset="-128"/>
            </a:rPr>
            <a:t>16.1</a:t>
          </a:r>
          <a:r>
            <a:rPr kumimoji="1" lang="ja-JP" altLang="en-US" sz="1300">
              <a:latin typeface="ＭＳ Ｐゴシック" panose="020B0600070205080204" pitchFamily="50" charset="-128"/>
              <a:ea typeface="ＭＳ Ｐゴシック" panose="020B0600070205080204" pitchFamily="50" charset="-128"/>
            </a:rPr>
            <a:t>％となり、類似団体平均を下回っている。今後は、庁舎建設事業、義務教育学校建設事業及び駅前地区整備事業といった大型建設事業の元利償還が控えており、公債費の上昇も見込まれる。地方債残高の中には、過疎債など普通交付税に算入される起債の償還も多く含まれているものの、公債費の占める割合が高いことから、公債費負担の適正化に努める。</a:t>
          </a:r>
        </a:p>
      </xdr:txBody>
    </xdr:sp>
    <xdr:clientData/>
  </xdr:twoCellAnchor>
  <xdr:oneCellAnchor>
    <xdr:from>
      <xdr:col>3</xdr:col>
      <xdr:colOff>123825</xdr:colOff>
      <xdr:row>69</xdr:row>
      <xdr:rowOff>107950</xdr:rowOff>
    </xdr:from>
    <xdr:ext cx="298543" cy="225703"/>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154215</xdr:rowOff>
    </xdr:from>
    <xdr:to>
      <xdr:col>24</xdr:col>
      <xdr:colOff>25400</xdr:colOff>
      <xdr:row>82</xdr:row>
      <xdr:rowOff>50800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498615"/>
          <a:ext cx="0" cy="16110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22877</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50800</xdr:rowOff>
    </xdr:from>
    <xdr:to>
      <xdr:col>24</xdr:col>
      <xdr:colOff>114300</xdr:colOff>
      <xdr:row>82</xdr:row>
      <xdr:rowOff>50800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69142</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242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154215</xdr:rowOff>
    </xdr:from>
    <xdr:to>
      <xdr:col>24</xdr:col>
      <xdr:colOff>114300</xdr:colOff>
      <xdr:row>72</xdr:row>
      <xdr:rowOff>154215</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498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26307</xdr:rowOff>
    </xdr:from>
    <xdr:to>
      <xdr:col>24</xdr:col>
      <xdr:colOff>25400</xdr:colOff>
      <xdr:row>77</xdr:row>
      <xdr:rowOff>80736</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3987800" y="13227957"/>
          <a:ext cx="8382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45556</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2472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73479</xdr:rowOff>
    </xdr:from>
    <xdr:to>
      <xdr:col>24</xdr:col>
      <xdr:colOff>76200</xdr:colOff>
      <xdr:row>78</xdr:row>
      <xdr:rowOff>3629</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275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154214</xdr:rowOff>
    </xdr:from>
    <xdr:to>
      <xdr:col>19</xdr:col>
      <xdr:colOff>187325</xdr:colOff>
      <xdr:row>77</xdr:row>
      <xdr:rowOff>80736</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3098800" y="13184414"/>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117021</xdr:rowOff>
    </xdr:from>
    <xdr:to>
      <xdr:col>20</xdr:col>
      <xdr:colOff>38100</xdr:colOff>
      <xdr:row>78</xdr:row>
      <xdr:rowOff>47171</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31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31948</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4050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1814</xdr:rowOff>
    </xdr:from>
    <xdr:to>
      <xdr:col>15</xdr:col>
      <xdr:colOff>98425</xdr:colOff>
      <xdr:row>76</xdr:row>
      <xdr:rowOff>154214</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032014"/>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106136</xdr:rowOff>
    </xdr:from>
    <xdr:to>
      <xdr:col>15</xdr:col>
      <xdr:colOff>149225</xdr:colOff>
      <xdr:row>78</xdr:row>
      <xdr:rowOff>36286</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307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21063</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394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129722</xdr:rowOff>
    </xdr:from>
    <xdr:to>
      <xdr:col>11</xdr:col>
      <xdr:colOff>9525</xdr:colOff>
      <xdr:row>76</xdr:row>
      <xdr:rowOff>1814</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a:off x="1320800" y="12988472"/>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29936</xdr:rowOff>
    </xdr:from>
    <xdr:to>
      <xdr:col>11</xdr:col>
      <xdr:colOff>60325</xdr:colOff>
      <xdr:row>77</xdr:row>
      <xdr:rowOff>131536</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23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116313</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3317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149679</xdr:rowOff>
    </xdr:from>
    <xdr:to>
      <xdr:col>6</xdr:col>
      <xdr:colOff>171450</xdr:colOff>
      <xdr:row>78</xdr:row>
      <xdr:rowOff>79829</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351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64606</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3437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146957</xdr:rowOff>
    </xdr:from>
    <xdr:to>
      <xdr:col>24</xdr:col>
      <xdr:colOff>76200</xdr:colOff>
      <xdr:row>77</xdr:row>
      <xdr:rowOff>77107</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17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163484</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302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29936</xdr:rowOff>
    </xdr:from>
    <xdr:to>
      <xdr:col>20</xdr:col>
      <xdr:colOff>38100</xdr:colOff>
      <xdr:row>77</xdr:row>
      <xdr:rowOff>131536</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231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141713</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3000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103414</xdr:rowOff>
    </xdr:from>
    <xdr:to>
      <xdr:col>15</xdr:col>
      <xdr:colOff>149225</xdr:colOff>
      <xdr:row>77</xdr:row>
      <xdr:rowOff>33564</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133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43742</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290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122465</xdr:rowOff>
    </xdr:from>
    <xdr:to>
      <xdr:col>11</xdr:col>
      <xdr:colOff>60325</xdr:colOff>
      <xdr:row>76</xdr:row>
      <xdr:rowOff>52614</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29812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62792</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275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78922</xdr:rowOff>
    </xdr:from>
    <xdr:to>
      <xdr:col>6</xdr:col>
      <xdr:colOff>171450</xdr:colOff>
      <xdr:row>76</xdr:row>
      <xdr:rowOff>9072</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293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19249</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270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本年度は前年度から</a:t>
          </a:r>
          <a:r>
            <a:rPr kumimoji="1" lang="en-US" altLang="ja-JP" sz="1300">
              <a:latin typeface="ＭＳ Ｐゴシック" panose="020B0600070205080204" pitchFamily="50" charset="-128"/>
              <a:ea typeface="ＭＳ Ｐゴシック" panose="020B0600070205080204" pitchFamily="50" charset="-128"/>
            </a:rPr>
            <a:t>4.9</a:t>
          </a:r>
          <a:r>
            <a:rPr kumimoji="1" lang="ja-JP" altLang="en-US" sz="1300">
              <a:latin typeface="ＭＳ Ｐゴシック" panose="020B0600070205080204" pitchFamily="50" charset="-128"/>
              <a:ea typeface="ＭＳ Ｐゴシック" panose="020B0600070205080204" pitchFamily="50" charset="-128"/>
            </a:rPr>
            <a:t>ポイント上昇し</a:t>
          </a:r>
          <a:r>
            <a:rPr kumimoji="1" lang="en-US" altLang="ja-JP" sz="1300">
              <a:latin typeface="ＭＳ Ｐゴシック" panose="020B0600070205080204" pitchFamily="50" charset="-128"/>
              <a:ea typeface="ＭＳ Ｐゴシック" panose="020B0600070205080204" pitchFamily="50" charset="-128"/>
            </a:rPr>
            <a:t>73.1</a:t>
          </a:r>
          <a:r>
            <a:rPr kumimoji="1" lang="ja-JP" altLang="en-US" sz="1300">
              <a:latin typeface="ＭＳ Ｐゴシック" panose="020B0600070205080204" pitchFamily="50" charset="-128"/>
              <a:ea typeface="ＭＳ Ｐゴシック" panose="020B0600070205080204" pitchFamily="50" charset="-128"/>
            </a:rPr>
            <a:t>％となった。類似団体と比較すると平均を下回っている。今後も税収の大幅な増加が見込めないこと、交付税の見通しが不透明であることを鑑み、計画的な事務の実施に努める。</a:t>
          </a: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3556</xdr:rowOff>
    </xdr:from>
    <xdr:to>
      <xdr:col>82</xdr:col>
      <xdr:colOff>107950</xdr:colOff>
      <xdr:row>81</xdr:row>
      <xdr:rowOff>170435</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690856"/>
          <a:ext cx="0" cy="13670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142512</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402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170435</xdr:rowOff>
    </xdr:from>
    <xdr:to>
      <xdr:col>82</xdr:col>
      <xdr:colOff>196850</xdr:colOff>
      <xdr:row>81</xdr:row>
      <xdr:rowOff>170435</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4057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89933</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434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3556</xdr:rowOff>
    </xdr:from>
    <xdr:to>
      <xdr:col>82</xdr:col>
      <xdr:colOff>196850</xdr:colOff>
      <xdr:row>74</xdr:row>
      <xdr:rowOff>3556</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69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101854</xdr:rowOff>
    </xdr:from>
    <xdr:to>
      <xdr:col>82</xdr:col>
      <xdr:colOff>107950</xdr:colOff>
      <xdr:row>76</xdr:row>
      <xdr:rowOff>154432</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2960604"/>
          <a:ext cx="838200" cy="22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114571</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3162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142494</xdr:rowOff>
    </xdr:from>
    <xdr:to>
      <xdr:col>82</xdr:col>
      <xdr:colOff>158750</xdr:colOff>
      <xdr:row>78</xdr:row>
      <xdr:rowOff>72644</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344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65278</xdr:rowOff>
    </xdr:from>
    <xdr:to>
      <xdr:col>78</xdr:col>
      <xdr:colOff>69850</xdr:colOff>
      <xdr:row>75</xdr:row>
      <xdr:rowOff>101854</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4782800" y="1292402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92202</xdr:rowOff>
    </xdr:from>
    <xdr:to>
      <xdr:col>78</xdr:col>
      <xdr:colOff>120650</xdr:colOff>
      <xdr:row>78</xdr:row>
      <xdr:rowOff>22352</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7129</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38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65278</xdr:rowOff>
    </xdr:from>
    <xdr:to>
      <xdr:col>73</xdr:col>
      <xdr:colOff>180975</xdr:colOff>
      <xdr:row>75</xdr:row>
      <xdr:rowOff>69850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flipV="1">
          <a:off x="13893800" y="1292402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23622</xdr:rowOff>
    </xdr:from>
    <xdr:to>
      <xdr:col>74</xdr:col>
      <xdr:colOff>31750</xdr:colOff>
      <xdr:row>77</xdr:row>
      <xdr:rowOff>125222</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2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109999</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331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69850</xdr:rowOff>
    </xdr:from>
    <xdr:to>
      <xdr:col>69</xdr:col>
      <xdr:colOff>92075</xdr:colOff>
      <xdr:row>76</xdr:row>
      <xdr:rowOff>12700</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29286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39624</xdr:rowOff>
    </xdr:from>
    <xdr:to>
      <xdr:col>69</xdr:col>
      <xdr:colOff>142875</xdr:colOff>
      <xdr:row>76</xdr:row>
      <xdr:rowOff>141224</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069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126001</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3156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46482</xdr:rowOff>
    </xdr:from>
    <xdr:to>
      <xdr:col>65</xdr:col>
      <xdr:colOff>53975</xdr:colOff>
      <xdr:row>77</xdr:row>
      <xdr:rowOff>148082</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132859</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103632</xdr:rowOff>
    </xdr:from>
    <xdr:to>
      <xdr:col>82</xdr:col>
      <xdr:colOff>158750</xdr:colOff>
      <xdr:row>77</xdr:row>
      <xdr:rowOff>33782</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133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120159</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2978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51054</xdr:rowOff>
    </xdr:from>
    <xdr:to>
      <xdr:col>78</xdr:col>
      <xdr:colOff>120650</xdr:colOff>
      <xdr:row>75</xdr:row>
      <xdr:rowOff>152654</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2909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162831</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26786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14478</xdr:rowOff>
    </xdr:from>
    <xdr:to>
      <xdr:col>74</xdr:col>
      <xdr:colOff>31750</xdr:colOff>
      <xdr:row>75</xdr:row>
      <xdr:rowOff>116078</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2873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126255</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2642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19050</xdr:rowOff>
    </xdr:from>
    <xdr:to>
      <xdr:col>69</xdr:col>
      <xdr:colOff>142875</xdr:colOff>
      <xdr:row>75</xdr:row>
      <xdr:rowOff>120650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130827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264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133350</xdr:rowOff>
    </xdr:from>
    <xdr:to>
      <xdr:col>65</xdr:col>
      <xdr:colOff>53975</xdr:colOff>
      <xdr:row>76</xdr:row>
      <xdr:rowOff>63500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73677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北海道砂川市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79375</xdr:rowOff>
    </xdr:from>
    <xdr:to>
      <xdr:col>33</xdr:col>
      <xdr:colOff>114300</xdr:colOff>
      <xdr:row>20</xdr:row>
      <xdr:rowOff>79375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3" name="人口1人当たり決算額の推移グラフ枠130">
          <a:extLst>
            <a:ext uri="{FF2B5EF4-FFF2-40B4-BE49-F238E27FC236}">
              <a16:creationId xmlns:a16="http://schemas.microsoft.com/office/drawing/2014/main" id="{00000000-0008-0000-0500-00002B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111211</xdr:rowOff>
    </xdr:from>
    <xdr:to>
      <xdr:col>29</xdr:col>
      <xdr:colOff>127000</xdr:colOff>
      <xdr:row>18</xdr:row>
      <xdr:rowOff>144263</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flipV="1">
          <a:off x="5651500" y="2044786"/>
          <a:ext cx="0" cy="12332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116340</xdr:rowOff>
    </xdr:from>
    <xdr:ext cx="762000" cy="259045"/>
    <xdr:sp macro="" textlink="">
      <xdr:nvSpPr>
        <xdr:cNvPr id="45" name="人口1人当たり決算額の推移最小値テキスト130">
          <a:extLst>
            <a:ext uri="{FF2B5EF4-FFF2-40B4-BE49-F238E27FC236}">
              <a16:creationId xmlns:a16="http://schemas.microsoft.com/office/drawing/2014/main" id="{00000000-0008-0000-0500-00002D000000}"/>
            </a:ext>
          </a:extLst>
        </xdr:cNvPr>
        <xdr:cNvSpPr txBox="1"/>
      </xdr:nvSpPr>
      <xdr:spPr>
        <a:xfrm>
          <a:off x="5740400" y="3250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18</xdr:row>
      <xdr:rowOff>144263</xdr:rowOff>
    </xdr:from>
    <xdr:to>
      <xdr:col>30</xdr:col>
      <xdr:colOff>25400</xdr:colOff>
      <xdr:row>18</xdr:row>
      <xdr:rowOff>144263</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32779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26138</xdr:rowOff>
    </xdr:from>
    <xdr:ext cx="762000" cy="259045"/>
    <xdr:sp macro="" textlink="">
      <xdr:nvSpPr>
        <xdr:cNvPr id="47" name="人口1人当たり決算額の推移最大値テキスト130">
          <a:extLst>
            <a:ext uri="{FF2B5EF4-FFF2-40B4-BE49-F238E27FC236}">
              <a16:creationId xmlns:a16="http://schemas.microsoft.com/office/drawing/2014/main" id="{00000000-0008-0000-0500-00002F000000}"/>
            </a:ext>
          </a:extLst>
        </xdr:cNvPr>
        <xdr:cNvSpPr txBox="1"/>
      </xdr:nvSpPr>
      <xdr:spPr>
        <a:xfrm>
          <a:off x="5740400" y="1788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396,644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111211</xdr:rowOff>
    </xdr:from>
    <xdr:to>
      <xdr:col>30</xdr:col>
      <xdr:colOff>25400</xdr:colOff>
      <xdr:row>11</xdr:row>
      <xdr:rowOff>111211</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20447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151959</xdr:rowOff>
    </xdr:from>
    <xdr:to>
      <xdr:col>29</xdr:col>
      <xdr:colOff>127000</xdr:colOff>
      <xdr:row>17</xdr:row>
      <xdr:rowOff>45607</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003800" y="2942784"/>
          <a:ext cx="647700" cy="650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87284</xdr:rowOff>
    </xdr:from>
    <xdr:ext cx="762000" cy="259045"/>
    <xdr:sp macro="" textlink="">
      <xdr:nvSpPr>
        <xdr:cNvPr id="50" name="人口1人当たり決算額の推移平均値テキスト130">
          <a:extLst>
            <a:ext uri="{FF2B5EF4-FFF2-40B4-BE49-F238E27FC236}">
              <a16:creationId xmlns:a16="http://schemas.microsoft.com/office/drawing/2014/main" id="{00000000-0008-0000-0500-000032000000}"/>
            </a:ext>
          </a:extLst>
        </xdr:cNvPr>
        <xdr:cNvSpPr txBox="1"/>
      </xdr:nvSpPr>
      <xdr:spPr>
        <a:xfrm>
          <a:off x="5740400" y="30495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112,262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115207</xdr:rowOff>
    </xdr:from>
    <xdr:to>
      <xdr:col>29</xdr:col>
      <xdr:colOff>177800</xdr:colOff>
      <xdr:row>18</xdr:row>
      <xdr:rowOff>45357</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5600700" y="3077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45607</xdr:rowOff>
    </xdr:from>
    <xdr:to>
      <xdr:col>26</xdr:col>
      <xdr:colOff>50800</xdr:colOff>
      <xdr:row>17</xdr:row>
      <xdr:rowOff>59258</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4305300" y="3007882"/>
          <a:ext cx="698500" cy="136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148464</xdr:rowOff>
    </xdr:from>
    <xdr:to>
      <xdr:col>26</xdr:col>
      <xdr:colOff>101600</xdr:colOff>
      <xdr:row>18</xdr:row>
      <xdr:rowOff>78614</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953000" y="3110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63391</xdr:rowOff>
    </xdr:from>
    <xdr:ext cx="7366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4622800" y="3197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59258</xdr:rowOff>
    </xdr:from>
    <xdr:to>
      <xdr:col>22</xdr:col>
      <xdr:colOff>114300</xdr:colOff>
      <xdr:row>17</xdr:row>
      <xdr:rowOff>62695</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3606800" y="3021533"/>
          <a:ext cx="698500" cy="34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157037</xdr:rowOff>
    </xdr:from>
    <xdr:to>
      <xdr:col>22</xdr:col>
      <xdr:colOff>165100</xdr:colOff>
      <xdr:row>18</xdr:row>
      <xdr:rowOff>87187</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254500" y="3119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71964</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924300" y="320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62695</xdr:rowOff>
    </xdr:from>
    <xdr:to>
      <xdr:col>18</xdr:col>
      <xdr:colOff>177800</xdr:colOff>
      <xdr:row>17</xdr:row>
      <xdr:rowOff>91308</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2908300" y="3024970"/>
          <a:ext cx="698500" cy="286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161620</xdr:rowOff>
    </xdr:from>
    <xdr:to>
      <xdr:col>19</xdr:col>
      <xdr:colOff>38100</xdr:colOff>
      <xdr:row>18</xdr:row>
      <xdr:rowOff>91770</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3556000" y="31238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76547</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225800" y="3210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142406</xdr:rowOff>
    </xdr:from>
    <xdr:to>
      <xdr:col>15</xdr:col>
      <xdr:colOff>101600</xdr:colOff>
      <xdr:row>18</xdr:row>
      <xdr:rowOff>72556</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2857500" y="31046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57333</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2527300" y="3191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101159</xdr:rowOff>
    </xdr:from>
    <xdr:to>
      <xdr:col>29</xdr:col>
      <xdr:colOff>177800</xdr:colOff>
      <xdr:row>17</xdr:row>
      <xdr:rowOff>31309</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5600700" y="28919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117686</xdr:rowOff>
    </xdr:from>
    <xdr:ext cx="762000" cy="259045"/>
    <xdr:sp macro="" textlink="">
      <xdr:nvSpPr>
        <xdr:cNvPr id="69" name="人口1人当たり決算額の推移該当値テキスト130">
          <a:extLst>
            <a:ext uri="{FF2B5EF4-FFF2-40B4-BE49-F238E27FC236}">
              <a16:creationId xmlns:a16="http://schemas.microsoft.com/office/drawing/2014/main" id="{00000000-0008-0000-0500-000045000000}"/>
            </a:ext>
          </a:extLst>
        </xdr:cNvPr>
        <xdr:cNvSpPr txBox="1"/>
      </xdr:nvSpPr>
      <xdr:spPr>
        <a:xfrm>
          <a:off x="5740400" y="2737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166257</xdr:rowOff>
    </xdr:from>
    <xdr:to>
      <xdr:col>26</xdr:col>
      <xdr:colOff>101600</xdr:colOff>
      <xdr:row>17</xdr:row>
      <xdr:rowOff>96407</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953000" y="29570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106584</xdr:rowOff>
    </xdr:from>
    <xdr:ext cx="7366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4622800" y="27259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8458</xdr:rowOff>
    </xdr:from>
    <xdr:to>
      <xdr:col>22</xdr:col>
      <xdr:colOff>165100</xdr:colOff>
      <xdr:row>17</xdr:row>
      <xdr:rowOff>110058</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4254500" y="29707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120235</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924300" y="273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11895</xdr:rowOff>
    </xdr:from>
    <xdr:to>
      <xdr:col>19</xdr:col>
      <xdr:colOff>38100</xdr:colOff>
      <xdr:row>17</xdr:row>
      <xdr:rowOff>113495</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3556000" y="29741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123672</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225800" y="2743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40508</xdr:rowOff>
    </xdr:from>
    <xdr:to>
      <xdr:col>15</xdr:col>
      <xdr:colOff>101600</xdr:colOff>
      <xdr:row>17</xdr:row>
      <xdr:rowOff>142108</xdr:rowOff>
    </xdr:to>
    <xdr:sp macro="" textlink="">
      <xdr:nvSpPr>
        <xdr:cNvPr id="76" name="楕円 75">
          <a:extLst>
            <a:ext uri="{FF2B5EF4-FFF2-40B4-BE49-F238E27FC236}">
              <a16:creationId xmlns:a16="http://schemas.microsoft.com/office/drawing/2014/main" id="{00000000-0008-0000-0500-00004C000000}"/>
            </a:ext>
          </a:extLst>
        </xdr:cNvPr>
        <xdr:cNvSpPr/>
      </xdr:nvSpPr>
      <xdr:spPr bwMode="auto">
        <a:xfrm>
          <a:off x="2857500" y="30027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152285</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2527300" y="277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9" name="角丸四角形 78">
          <a:extLst>
            <a:ext uri="{FF2B5EF4-FFF2-40B4-BE49-F238E27FC236}">
              <a16:creationId xmlns:a16="http://schemas.microsoft.com/office/drawing/2014/main" id="{00000000-0008-0000-0500-00004F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8" name="楕円 87">
          <a:extLst>
            <a:ext uri="{FF2B5EF4-FFF2-40B4-BE49-F238E27FC236}">
              <a16:creationId xmlns:a16="http://schemas.microsoft.com/office/drawing/2014/main" id="{00000000-0008-0000-0500-000058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9" name="フローチャート: 判断 88">
          <a:extLst>
            <a:ext uri="{FF2B5EF4-FFF2-40B4-BE49-F238E27FC236}">
              <a16:creationId xmlns:a16="http://schemas.microsoft.com/office/drawing/2014/main" id="{00000000-0008-0000-0500-000059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0" name="正方形/長方形 89">
          <a:extLst>
            <a:ext uri="{FF2B5EF4-FFF2-40B4-BE49-F238E27FC236}">
              <a16:creationId xmlns:a16="http://schemas.microsoft.com/office/drawing/2014/main" id="{00000000-0008-0000-0500-00005A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89567</xdr:rowOff>
    </xdr:from>
    <xdr:to>
      <xdr:col>29</xdr:col>
      <xdr:colOff>127000</xdr:colOff>
      <xdr:row>38</xdr:row>
      <xdr:rowOff>36170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014117"/>
          <a:ext cx="0" cy="14896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8247</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475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36170</xdr:rowOff>
    </xdr:from>
    <xdr:to>
      <xdr:col>30</xdr:col>
      <xdr:colOff>25400</xdr:colOff>
      <xdr:row>38</xdr:row>
      <xdr:rowOff>36170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503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4494</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757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89567</xdr:rowOff>
    </xdr:from>
    <xdr:to>
      <xdr:col>30</xdr:col>
      <xdr:colOff>25400</xdr:colOff>
      <xdr:row>33</xdr:row>
      <xdr:rowOff>89567</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0141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50152</xdr:rowOff>
    </xdr:from>
    <xdr:to>
      <xdr:col>29</xdr:col>
      <xdr:colOff>127000</xdr:colOff>
      <xdr:row>36</xdr:row>
      <xdr:rowOff>100502</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003800" y="7003402"/>
          <a:ext cx="647700" cy="503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91368</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70446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119291</xdr:rowOff>
    </xdr:from>
    <xdr:to>
      <xdr:col>29</xdr:col>
      <xdr:colOff>177800</xdr:colOff>
      <xdr:row>37</xdr:row>
      <xdr:rowOff>49441</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70725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100502</xdr:rowOff>
    </xdr:from>
    <xdr:to>
      <xdr:col>26</xdr:col>
      <xdr:colOff>50800</xdr:colOff>
      <xdr:row>37</xdr:row>
      <xdr:rowOff>2242</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4305300" y="7053752"/>
          <a:ext cx="698500" cy="731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116091</xdr:rowOff>
    </xdr:from>
    <xdr:to>
      <xdr:col>26</xdr:col>
      <xdr:colOff>101600</xdr:colOff>
      <xdr:row>37</xdr:row>
      <xdr:rowOff>46241</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70693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31018</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71557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2242</xdr:rowOff>
    </xdr:from>
    <xdr:to>
      <xdr:col>22</xdr:col>
      <xdr:colOff>114300</xdr:colOff>
      <xdr:row>37</xdr:row>
      <xdr:rowOff>61640</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7126942"/>
          <a:ext cx="698500" cy="593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134512</xdr:rowOff>
    </xdr:from>
    <xdr:to>
      <xdr:col>22</xdr:col>
      <xdr:colOff>165100</xdr:colOff>
      <xdr:row>37</xdr:row>
      <xdr:rowOff>64662</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7087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49439</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7174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61640</xdr:rowOff>
    </xdr:from>
    <xdr:to>
      <xdr:col>18</xdr:col>
      <xdr:colOff>177800</xdr:colOff>
      <xdr:row>37</xdr:row>
      <xdr:rowOff>120199</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2908300" y="7186340"/>
          <a:ext cx="698500" cy="585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144856</xdr:rowOff>
    </xdr:from>
    <xdr:to>
      <xdr:col>19</xdr:col>
      <xdr:colOff>38100</xdr:colOff>
      <xdr:row>37</xdr:row>
      <xdr:rowOff>75006</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70981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256633</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866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129940</xdr:rowOff>
    </xdr:from>
    <xdr:to>
      <xdr:col>15</xdr:col>
      <xdr:colOff>101600</xdr:colOff>
      <xdr:row>37</xdr:row>
      <xdr:rowOff>60090</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70831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241717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85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342252</xdr:rowOff>
    </xdr:from>
    <xdr:to>
      <xdr:col>29</xdr:col>
      <xdr:colOff>177800</xdr:colOff>
      <xdr:row>36</xdr:row>
      <xdr:rowOff>100952</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69526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187329</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797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49702</xdr:rowOff>
    </xdr:from>
    <xdr:to>
      <xdr:col>26</xdr:col>
      <xdr:colOff>101600</xdr:colOff>
      <xdr:row>36</xdr:row>
      <xdr:rowOff>151302</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70029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161479</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67718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122892</xdr:rowOff>
    </xdr:from>
    <xdr:to>
      <xdr:col>22</xdr:col>
      <xdr:colOff>165100</xdr:colOff>
      <xdr:row>37</xdr:row>
      <xdr:rowOff>53042</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70761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234669</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6845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10840</xdr:rowOff>
    </xdr:from>
    <xdr:to>
      <xdr:col>19</xdr:col>
      <xdr:colOff>38100</xdr:colOff>
      <xdr:row>37</xdr:row>
      <xdr:rowOff>112440</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71355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97217</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722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69399</xdr:rowOff>
    </xdr:from>
    <xdr:to>
      <xdr:col>15</xdr:col>
      <xdr:colOff>101600</xdr:colOff>
      <xdr:row>37</xdr:row>
      <xdr:rowOff>170999</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71940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155776</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7280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北海道砂川市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15,231
15,171
78.68
18,668,957
18,058,770
585,214
7,425,510
16,902,760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6.9
41.5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人件費グラフ枠">
          <a:extLst>
            <a:ext uri="{FF2B5EF4-FFF2-40B4-BE49-F238E27FC236}">
              <a16:creationId xmlns:a16="http://schemas.microsoft.com/office/drawing/2014/main" id="{00000000-0008-0000-06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93694</xdr:rowOff>
    </xdr:from>
    <xdr:to>
      <xdr:col>24</xdr:col>
      <xdr:colOff>62865</xdr:colOff>
      <xdr:row>38</xdr:row>
      <xdr:rowOff>3138</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flipV="1">
          <a:off x="4633595" y="5237194"/>
          <a:ext cx="1270" cy="12810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6965</xdr:rowOff>
    </xdr:from>
    <xdr:ext cx="534377" cy="259045"/>
    <xdr:sp macro="" textlink="">
      <xdr:nvSpPr>
        <xdr:cNvPr id="56" name="人件費最小値テキスト">
          <a:extLst>
            <a:ext uri="{FF2B5EF4-FFF2-40B4-BE49-F238E27FC236}">
              <a16:creationId xmlns:a16="http://schemas.microsoft.com/office/drawing/2014/main" id="{00000000-0008-0000-0600-000038000000}"/>
            </a:ext>
          </a:extLst>
        </xdr:cNvPr>
        <xdr:cNvSpPr txBox="1"/>
      </xdr:nvSpPr>
      <xdr:spPr>
        <a:xfrm>
          <a:off x="4686300" y="6522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3138</xdr:rowOff>
    </xdr:from>
    <xdr:to>
      <xdr:col>24</xdr:col>
      <xdr:colOff>152400</xdr:colOff>
      <xdr:row>38</xdr:row>
      <xdr:rowOff>3138</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6518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40371</xdr:rowOff>
    </xdr:from>
    <xdr:ext cx="599010" cy="259045"/>
    <xdr:sp macro="" textlink="">
      <xdr:nvSpPr>
        <xdr:cNvPr id="58" name="人件費最大値テキスト">
          <a:extLst>
            <a:ext uri="{FF2B5EF4-FFF2-40B4-BE49-F238E27FC236}">
              <a16:creationId xmlns:a16="http://schemas.microsoft.com/office/drawing/2014/main" id="{00000000-0008-0000-0600-00003A000000}"/>
            </a:ext>
          </a:extLst>
        </xdr:cNvPr>
        <xdr:cNvSpPr txBox="1"/>
      </xdr:nvSpPr>
      <xdr:spPr>
        <a:xfrm>
          <a:off x="4686300" y="5012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392,075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93694</xdr:rowOff>
    </xdr:from>
    <xdr:to>
      <xdr:col>24</xdr:col>
      <xdr:colOff>152400</xdr:colOff>
      <xdr:row>30</xdr:row>
      <xdr:rowOff>93694</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5237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49658</xdr:rowOff>
    </xdr:from>
    <xdr:to>
      <xdr:col>24</xdr:col>
      <xdr:colOff>63500</xdr:colOff>
      <xdr:row>36</xdr:row>
      <xdr:rowOff>118292</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flipV="1">
          <a:off x="3797300" y="6221858"/>
          <a:ext cx="838200" cy="68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109069</xdr:rowOff>
    </xdr:from>
    <xdr:ext cx="534377" cy="259045"/>
    <xdr:sp macro="" textlink="">
      <xdr:nvSpPr>
        <xdr:cNvPr id="61" name="人件費平均値テキスト">
          <a:extLst>
            <a:ext uri="{FF2B5EF4-FFF2-40B4-BE49-F238E27FC236}">
              <a16:creationId xmlns:a16="http://schemas.microsoft.com/office/drawing/2014/main" id="{00000000-0008-0000-0600-00003D000000}"/>
            </a:ext>
          </a:extLst>
        </xdr:cNvPr>
        <xdr:cNvSpPr txBox="1"/>
      </xdr:nvSpPr>
      <xdr:spPr>
        <a:xfrm>
          <a:off x="4686300" y="62812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130642</xdr:rowOff>
    </xdr:from>
    <xdr:to>
      <xdr:col>24</xdr:col>
      <xdr:colOff>114300</xdr:colOff>
      <xdr:row>37</xdr:row>
      <xdr:rowOff>60792</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4584700" y="6302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118292</xdr:rowOff>
    </xdr:from>
    <xdr:to>
      <xdr:col>19</xdr:col>
      <xdr:colOff>177800</xdr:colOff>
      <xdr:row>36</xdr:row>
      <xdr:rowOff>126037</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2908300" y="6290492"/>
          <a:ext cx="889000" cy="7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162342</xdr:rowOff>
    </xdr:from>
    <xdr:to>
      <xdr:col>20</xdr:col>
      <xdr:colOff>38100</xdr:colOff>
      <xdr:row>37</xdr:row>
      <xdr:rowOff>92492</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3746500" y="6334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83619</xdr:rowOff>
    </xdr:from>
    <xdr:ext cx="534377" cy="259045"/>
    <xdr:sp macro="" textlink="">
      <xdr:nvSpPr>
        <xdr:cNvPr id="65" name="テキスト ボックス 64">
          <a:extLst>
            <a:ext uri="{FF2B5EF4-FFF2-40B4-BE49-F238E27FC236}">
              <a16:creationId xmlns:a16="http://schemas.microsoft.com/office/drawing/2014/main" id="{00000000-0008-0000-0600-000041000000}"/>
            </a:ext>
          </a:extLst>
        </xdr:cNvPr>
        <xdr:cNvSpPr txBox="1"/>
      </xdr:nvSpPr>
      <xdr:spPr>
        <a:xfrm>
          <a:off x="3530111" y="6427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126037</xdr:rowOff>
    </xdr:from>
    <xdr:to>
      <xdr:col>15</xdr:col>
      <xdr:colOff>50800</xdr:colOff>
      <xdr:row>36</xdr:row>
      <xdr:rowOff>133197</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019300" y="6298237"/>
          <a:ext cx="889000" cy="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165020</xdr:rowOff>
    </xdr:from>
    <xdr:to>
      <xdr:col>15</xdr:col>
      <xdr:colOff>101600</xdr:colOff>
      <xdr:row>37</xdr:row>
      <xdr:rowOff>95170</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2857500" y="6337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86297</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2641111" y="6429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133197</xdr:rowOff>
    </xdr:from>
    <xdr:to>
      <xdr:col>10</xdr:col>
      <xdr:colOff>114300</xdr:colOff>
      <xdr:row>36</xdr:row>
      <xdr:rowOff>161573</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1130300" y="6305397"/>
          <a:ext cx="889000" cy="28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167950</xdr:rowOff>
    </xdr:from>
    <xdr:to>
      <xdr:col>10</xdr:col>
      <xdr:colOff>165100</xdr:colOff>
      <xdr:row>37</xdr:row>
      <xdr:rowOff>98100</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968500" y="634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89227</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1752111" y="6432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151948</xdr:rowOff>
    </xdr:from>
    <xdr:to>
      <xdr:col>6</xdr:col>
      <xdr:colOff>38100</xdr:colOff>
      <xdr:row>37</xdr:row>
      <xdr:rowOff>82098</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079500" y="6324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73225</xdr:rowOff>
    </xdr:from>
    <xdr:ext cx="534377"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863111" y="6416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170308</xdr:rowOff>
    </xdr:from>
    <xdr:to>
      <xdr:col>24</xdr:col>
      <xdr:colOff>114300</xdr:colOff>
      <xdr:row>36</xdr:row>
      <xdr:rowOff>100458</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4584700" y="6171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21735</xdr:rowOff>
    </xdr:from>
    <xdr:ext cx="599010" cy="259045"/>
    <xdr:sp macro="" textlink="">
      <xdr:nvSpPr>
        <xdr:cNvPr id="80" name="人件費該当値テキスト">
          <a:extLst>
            <a:ext uri="{FF2B5EF4-FFF2-40B4-BE49-F238E27FC236}">
              <a16:creationId xmlns:a16="http://schemas.microsoft.com/office/drawing/2014/main" id="{00000000-0008-0000-0600-000050000000}"/>
            </a:ext>
          </a:extLst>
        </xdr:cNvPr>
        <xdr:cNvSpPr txBox="1"/>
      </xdr:nvSpPr>
      <xdr:spPr>
        <a:xfrm>
          <a:off x="4686300" y="60224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133,633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67492</xdr:rowOff>
    </xdr:from>
    <xdr:to>
      <xdr:col>20</xdr:col>
      <xdr:colOff>38100</xdr:colOff>
      <xdr:row>36</xdr:row>
      <xdr:rowOff>169092</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3746500" y="623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14169</xdr:rowOff>
    </xdr:from>
    <xdr:ext cx="599010"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3497795" y="6014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75237</xdr:rowOff>
    </xdr:from>
    <xdr:to>
      <xdr:col>15</xdr:col>
      <xdr:colOff>101600</xdr:colOff>
      <xdr:row>37</xdr:row>
      <xdr:rowOff>5387</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2857500" y="624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21914</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2608795" y="60226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82397</xdr:rowOff>
    </xdr:from>
    <xdr:to>
      <xdr:col>10</xdr:col>
      <xdr:colOff>165100</xdr:colOff>
      <xdr:row>37</xdr:row>
      <xdr:rowOff>12547</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968500" y="6254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29074</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1719795" y="60298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110773</xdr:rowOff>
    </xdr:from>
    <xdr:to>
      <xdr:col>6</xdr:col>
      <xdr:colOff>38100</xdr:colOff>
      <xdr:row>37</xdr:row>
      <xdr:rowOff>40923</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079500" y="6282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57450</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830795" y="60582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105,457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6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6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物件費グラフ枠">
          <a:extLst>
            <a:ext uri="{FF2B5EF4-FFF2-40B4-BE49-F238E27FC236}">
              <a16:creationId xmlns:a16="http://schemas.microsoft.com/office/drawing/2014/main" id="{00000000-0008-0000-06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5594</xdr:rowOff>
    </xdr:from>
    <xdr:to>
      <xdr:col>24</xdr:col>
      <xdr:colOff>62865</xdr:colOff>
      <xdr:row>57</xdr:row>
      <xdr:rowOff>111317</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flipV="1">
          <a:off x="4633595" y="8749544"/>
          <a:ext cx="1270" cy="11344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115144</xdr:rowOff>
    </xdr:from>
    <xdr:ext cx="534377" cy="259045"/>
    <xdr:sp macro="" textlink="">
      <xdr:nvSpPr>
        <xdr:cNvPr id="111" name="物件費最小値テキスト">
          <a:extLst>
            <a:ext uri="{FF2B5EF4-FFF2-40B4-BE49-F238E27FC236}">
              <a16:creationId xmlns:a16="http://schemas.microsoft.com/office/drawing/2014/main" id="{00000000-0008-0000-0600-00006F000000}"/>
            </a:ext>
          </a:extLst>
        </xdr:cNvPr>
        <xdr:cNvSpPr txBox="1"/>
      </xdr:nvSpPr>
      <xdr:spPr>
        <a:xfrm>
          <a:off x="4686300" y="9887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111317</xdr:rowOff>
    </xdr:from>
    <xdr:to>
      <xdr:col>24</xdr:col>
      <xdr:colOff>152400</xdr:colOff>
      <xdr:row>57</xdr:row>
      <xdr:rowOff>111317</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4546600" y="9883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123721</xdr:rowOff>
    </xdr:from>
    <xdr:ext cx="599010" cy="259045"/>
    <xdr:sp macro="" textlink="">
      <xdr:nvSpPr>
        <xdr:cNvPr id="113" name="物件費最大値テキスト">
          <a:extLst>
            <a:ext uri="{FF2B5EF4-FFF2-40B4-BE49-F238E27FC236}">
              <a16:creationId xmlns:a16="http://schemas.microsoft.com/office/drawing/2014/main" id="{00000000-0008-0000-0600-000071000000}"/>
            </a:ext>
          </a:extLst>
        </xdr:cNvPr>
        <xdr:cNvSpPr txBox="1"/>
      </xdr:nvSpPr>
      <xdr:spPr>
        <a:xfrm>
          <a:off x="4686300" y="8524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291,832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5594</xdr:rowOff>
    </xdr:from>
    <xdr:to>
      <xdr:col>24</xdr:col>
      <xdr:colOff>152400</xdr:colOff>
      <xdr:row>51</xdr:row>
      <xdr:rowOff>5594</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8749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150490</xdr:rowOff>
    </xdr:from>
    <xdr:to>
      <xdr:col>24</xdr:col>
      <xdr:colOff>63500</xdr:colOff>
      <xdr:row>55</xdr:row>
      <xdr:rowOff>37438</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flipV="1">
          <a:off x="3797300" y="9408790"/>
          <a:ext cx="838200" cy="58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3625</xdr:rowOff>
    </xdr:from>
    <xdr:ext cx="534377" cy="259045"/>
    <xdr:sp macro="" textlink="">
      <xdr:nvSpPr>
        <xdr:cNvPr id="116" name="物件費平均値テキスト">
          <a:extLst>
            <a:ext uri="{FF2B5EF4-FFF2-40B4-BE49-F238E27FC236}">
              <a16:creationId xmlns:a16="http://schemas.microsoft.com/office/drawing/2014/main" id="{00000000-0008-0000-0600-000074000000}"/>
            </a:ext>
          </a:extLst>
        </xdr:cNvPr>
        <xdr:cNvSpPr txBox="1"/>
      </xdr:nvSpPr>
      <xdr:spPr>
        <a:xfrm>
          <a:off x="4686300" y="96048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25198</xdr:rowOff>
    </xdr:from>
    <xdr:to>
      <xdr:col>24</xdr:col>
      <xdr:colOff>114300</xdr:colOff>
      <xdr:row>56</xdr:row>
      <xdr:rowOff>126798</xdr:rowOff>
    </xdr:to>
    <xdr:sp macro="" textlink="">
      <xdr:nvSpPr>
        <xdr:cNvPr id="117" name="フローチャート: 判断 116">
          <a:extLst>
            <a:ext uri="{FF2B5EF4-FFF2-40B4-BE49-F238E27FC236}">
              <a16:creationId xmlns:a16="http://schemas.microsoft.com/office/drawing/2014/main" id="{00000000-0008-0000-0600-000075000000}"/>
            </a:ext>
          </a:extLst>
        </xdr:cNvPr>
        <xdr:cNvSpPr/>
      </xdr:nvSpPr>
      <xdr:spPr>
        <a:xfrm>
          <a:off x="4584700" y="962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19872</xdr:rowOff>
    </xdr:from>
    <xdr:to>
      <xdr:col>19</xdr:col>
      <xdr:colOff>177800</xdr:colOff>
      <xdr:row>55</xdr:row>
      <xdr:rowOff>37438</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2908300" y="9449622"/>
          <a:ext cx="889000" cy="17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41726</xdr:rowOff>
    </xdr:from>
    <xdr:to>
      <xdr:col>20</xdr:col>
      <xdr:colOff>38100</xdr:colOff>
      <xdr:row>56</xdr:row>
      <xdr:rowOff>143326</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3746500" y="9642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134453</xdr:rowOff>
    </xdr:from>
    <xdr:ext cx="534377" cy="259045"/>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3530111" y="9735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19872</xdr:rowOff>
    </xdr:from>
    <xdr:to>
      <xdr:col>15</xdr:col>
      <xdr:colOff>50800</xdr:colOff>
      <xdr:row>55</xdr:row>
      <xdr:rowOff>160745</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019300" y="9449622"/>
          <a:ext cx="889000" cy="140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26835</xdr:rowOff>
    </xdr:from>
    <xdr:to>
      <xdr:col>15</xdr:col>
      <xdr:colOff>101600</xdr:colOff>
      <xdr:row>56</xdr:row>
      <xdr:rowOff>128435</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2857500" y="9628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119562</xdr:rowOff>
    </xdr:from>
    <xdr:ext cx="534377"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2641111" y="9720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160745</xdr:rowOff>
    </xdr:from>
    <xdr:to>
      <xdr:col>10</xdr:col>
      <xdr:colOff>114300</xdr:colOff>
      <xdr:row>56</xdr:row>
      <xdr:rowOff>21029</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1130300" y="9590495"/>
          <a:ext cx="889000" cy="31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43422</xdr:rowOff>
    </xdr:from>
    <xdr:to>
      <xdr:col>10</xdr:col>
      <xdr:colOff>165100</xdr:colOff>
      <xdr:row>56</xdr:row>
      <xdr:rowOff>145022</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1968500" y="9644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136149</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1752111" y="9737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43884</xdr:rowOff>
    </xdr:from>
    <xdr:to>
      <xdr:col>6</xdr:col>
      <xdr:colOff>38100</xdr:colOff>
      <xdr:row>56</xdr:row>
      <xdr:rowOff>145484</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079500" y="9645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136611</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863111" y="9737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99690</xdr:rowOff>
    </xdr:from>
    <xdr:to>
      <xdr:col>24</xdr:col>
      <xdr:colOff>114300</xdr:colOff>
      <xdr:row>55</xdr:row>
      <xdr:rowOff>29840</xdr:rowOff>
    </xdr:to>
    <xdr:sp macro="" textlink="">
      <xdr:nvSpPr>
        <xdr:cNvPr id="134" name="楕円 133">
          <a:extLst>
            <a:ext uri="{FF2B5EF4-FFF2-40B4-BE49-F238E27FC236}">
              <a16:creationId xmlns:a16="http://schemas.microsoft.com/office/drawing/2014/main" id="{00000000-0008-0000-0600-000086000000}"/>
            </a:ext>
          </a:extLst>
        </xdr:cNvPr>
        <xdr:cNvSpPr/>
      </xdr:nvSpPr>
      <xdr:spPr>
        <a:xfrm>
          <a:off x="4584700" y="9357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122567</xdr:rowOff>
    </xdr:from>
    <xdr:ext cx="599010" cy="259045"/>
    <xdr:sp macro="" textlink="">
      <xdr:nvSpPr>
        <xdr:cNvPr id="135" name="物件費該当値テキスト">
          <a:extLst>
            <a:ext uri="{FF2B5EF4-FFF2-40B4-BE49-F238E27FC236}">
              <a16:creationId xmlns:a16="http://schemas.microsoft.com/office/drawing/2014/main" id="{00000000-0008-0000-0600-000087000000}"/>
            </a:ext>
          </a:extLst>
        </xdr:cNvPr>
        <xdr:cNvSpPr txBox="1"/>
      </xdr:nvSpPr>
      <xdr:spPr>
        <a:xfrm>
          <a:off x="4686300" y="92094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158088</xdr:rowOff>
    </xdr:from>
    <xdr:to>
      <xdr:col>20</xdr:col>
      <xdr:colOff>38100</xdr:colOff>
      <xdr:row>55</xdr:row>
      <xdr:rowOff>88238</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3746500" y="9416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53</xdr:row>
      <xdr:rowOff>104765</xdr:rowOff>
    </xdr:from>
    <xdr:ext cx="59901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497795" y="9191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140522</xdr:rowOff>
    </xdr:from>
    <xdr:to>
      <xdr:col>15</xdr:col>
      <xdr:colOff>101600</xdr:colOff>
      <xdr:row>55</xdr:row>
      <xdr:rowOff>70672</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2857500" y="9398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53</xdr:row>
      <xdr:rowOff>87199</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608795" y="91740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109945</xdr:rowOff>
    </xdr:from>
    <xdr:to>
      <xdr:col>10</xdr:col>
      <xdr:colOff>165100</xdr:colOff>
      <xdr:row>56</xdr:row>
      <xdr:rowOff>40095</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1968500" y="9539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56622</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1719795" y="93149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141679</xdr:rowOff>
    </xdr:from>
    <xdr:to>
      <xdr:col>6</xdr:col>
      <xdr:colOff>38100</xdr:colOff>
      <xdr:row>56</xdr:row>
      <xdr:rowOff>71829</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079500" y="9571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88356</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830795" y="9346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6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6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6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117602</xdr:rowOff>
    </xdr:from>
    <xdr:to>
      <xdr:col>24</xdr:col>
      <xdr:colOff>62865</xdr:colOff>
      <xdr:row>79</xdr:row>
      <xdr:rowOff>41763</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290552"/>
          <a:ext cx="1270" cy="12957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45590</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5901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41763</xdr:rowOff>
    </xdr:from>
    <xdr:to>
      <xdr:col>24</xdr:col>
      <xdr:colOff>152400</xdr:colOff>
      <xdr:row>79</xdr:row>
      <xdr:rowOff>41763</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586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64279</xdr:rowOff>
    </xdr:from>
    <xdr:ext cx="534377"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2065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117602</xdr:rowOff>
    </xdr:from>
    <xdr:to>
      <xdr:col>24</xdr:col>
      <xdr:colOff>152400</xdr:colOff>
      <xdr:row>71</xdr:row>
      <xdr:rowOff>117602</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290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59747</xdr:rowOff>
    </xdr:from>
    <xdr:to>
      <xdr:col>24</xdr:col>
      <xdr:colOff>63500</xdr:colOff>
      <xdr:row>77</xdr:row>
      <xdr:rowOff>99047</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3261397"/>
          <a:ext cx="838200" cy="39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161129</xdr:rowOff>
    </xdr:from>
    <xdr:ext cx="469744"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36277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11252</xdr:rowOff>
    </xdr:from>
    <xdr:to>
      <xdr:col>24</xdr:col>
      <xdr:colOff>114300</xdr:colOff>
      <xdr:row>78</xdr:row>
      <xdr:rowOff>112852</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384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99047</xdr:rowOff>
    </xdr:from>
    <xdr:to>
      <xdr:col>19</xdr:col>
      <xdr:colOff>177800</xdr:colOff>
      <xdr:row>77</xdr:row>
      <xdr:rowOff>106590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2908300" y="13300697"/>
          <a:ext cx="889000" cy="7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21216</xdr:rowOff>
    </xdr:from>
    <xdr:to>
      <xdr:col>20</xdr:col>
      <xdr:colOff>38100</xdr:colOff>
      <xdr:row>78</xdr:row>
      <xdr:rowOff>122816</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394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113943</xdr:rowOff>
    </xdr:from>
    <xdr:ext cx="469744"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62428" y="13487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106590</xdr:rowOff>
    </xdr:from>
    <xdr:to>
      <xdr:col>15</xdr:col>
      <xdr:colOff>50800</xdr:colOff>
      <xdr:row>77</xdr:row>
      <xdr:rowOff>108401</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019300" y="13308240"/>
          <a:ext cx="889000" cy="1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20434</xdr:rowOff>
    </xdr:from>
    <xdr:to>
      <xdr:col>15</xdr:col>
      <xdr:colOff>101600</xdr:colOff>
      <xdr:row>78</xdr:row>
      <xdr:rowOff>122034</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393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113161</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73428" y="13486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171362</xdr:rowOff>
    </xdr:from>
    <xdr:to>
      <xdr:col>10</xdr:col>
      <xdr:colOff>114300</xdr:colOff>
      <xdr:row>77</xdr:row>
      <xdr:rowOff>108401</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1130300" y="13201562"/>
          <a:ext cx="889000" cy="108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21349</xdr:rowOff>
    </xdr:from>
    <xdr:to>
      <xdr:col>10</xdr:col>
      <xdr:colOff>165100</xdr:colOff>
      <xdr:row>78</xdr:row>
      <xdr:rowOff>122949</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394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114076</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84428" y="134871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10776</xdr:rowOff>
    </xdr:from>
    <xdr:to>
      <xdr:col>6</xdr:col>
      <xdr:colOff>38100</xdr:colOff>
      <xdr:row>78</xdr:row>
      <xdr:rowOff>112376</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383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103503</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95428" y="13476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8947</xdr:rowOff>
    </xdr:from>
    <xdr:to>
      <xdr:col>24</xdr:col>
      <xdr:colOff>114300</xdr:colOff>
      <xdr:row>77</xdr:row>
      <xdr:rowOff>110547</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210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31824</xdr:rowOff>
    </xdr:from>
    <xdr:ext cx="534377"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062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48247</xdr:rowOff>
    </xdr:from>
    <xdr:to>
      <xdr:col>20</xdr:col>
      <xdr:colOff>38100</xdr:colOff>
      <xdr:row>77</xdr:row>
      <xdr:rowOff>149847</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249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75</xdr:row>
      <xdr:rowOff>166374</xdr:rowOff>
    </xdr:from>
    <xdr:ext cx="534377"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30111" y="13025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55790</xdr:rowOff>
    </xdr:from>
    <xdr:to>
      <xdr:col>15</xdr:col>
      <xdr:colOff>101600</xdr:colOff>
      <xdr:row>77</xdr:row>
      <xdr:rowOff>157390</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25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2467</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41111" y="13032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57601</xdr:rowOff>
    </xdr:from>
    <xdr:to>
      <xdr:col>10</xdr:col>
      <xdr:colOff>165100</xdr:colOff>
      <xdr:row>77</xdr:row>
      <xdr:rowOff>159201</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259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4278</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52111" y="13034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120562</xdr:rowOff>
    </xdr:from>
    <xdr:to>
      <xdr:col>6</xdr:col>
      <xdr:colOff>38100</xdr:colOff>
      <xdr:row>77</xdr:row>
      <xdr:rowOff>50712</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150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75</xdr:row>
      <xdr:rowOff>67238</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63111" y="12925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172,800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a:extLst>
            <a:ext uri="{FF2B5EF4-FFF2-40B4-BE49-F238E27FC236}">
              <a16:creationId xmlns:a16="http://schemas.microsoft.com/office/drawing/2014/main" id="{00000000-0008-0000-06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44628</xdr:rowOff>
    </xdr:from>
    <xdr:to>
      <xdr:col>24</xdr:col>
      <xdr:colOff>62865</xdr:colOff>
      <xdr:row>98</xdr:row>
      <xdr:rowOff>25929</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4633595" y="15646578"/>
          <a:ext cx="1270" cy="11814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29756</xdr:rowOff>
    </xdr:from>
    <xdr:ext cx="534377" cy="259045"/>
    <xdr:sp macro="" textlink="">
      <xdr:nvSpPr>
        <xdr:cNvPr id="228" name="扶助費最小値テキスト">
          <a:extLst>
            <a:ext uri="{FF2B5EF4-FFF2-40B4-BE49-F238E27FC236}">
              <a16:creationId xmlns:a16="http://schemas.microsoft.com/office/drawing/2014/main" id="{00000000-0008-0000-0600-0000E4000000}"/>
            </a:ext>
          </a:extLst>
        </xdr:cNvPr>
        <xdr:cNvSpPr txBox="1"/>
      </xdr:nvSpPr>
      <xdr:spPr>
        <a:xfrm>
          <a:off x="4686300" y="16831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25929</xdr:rowOff>
    </xdr:from>
    <xdr:to>
      <xdr:col>24</xdr:col>
      <xdr:colOff>152400</xdr:colOff>
      <xdr:row>98</xdr:row>
      <xdr:rowOff>25929</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6828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162755</xdr:rowOff>
    </xdr:from>
    <xdr:ext cx="599010" cy="259045"/>
    <xdr:sp macro="" textlink="">
      <xdr:nvSpPr>
        <xdr:cNvPr id="230" name="扶助費最大値テキスト">
          <a:extLst>
            <a:ext uri="{FF2B5EF4-FFF2-40B4-BE49-F238E27FC236}">
              <a16:creationId xmlns:a16="http://schemas.microsoft.com/office/drawing/2014/main" id="{00000000-0008-0000-0600-0000E6000000}"/>
            </a:ext>
          </a:extLst>
        </xdr:cNvPr>
        <xdr:cNvSpPr txBox="1"/>
      </xdr:nvSpPr>
      <xdr:spPr>
        <a:xfrm>
          <a:off x="4686300" y="15421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268,306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44628</xdr:rowOff>
    </xdr:from>
    <xdr:to>
      <xdr:col>24</xdr:col>
      <xdr:colOff>152400</xdr:colOff>
      <xdr:row>91</xdr:row>
      <xdr:rowOff>44628</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5646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88579</xdr:rowOff>
    </xdr:from>
    <xdr:to>
      <xdr:col>24</xdr:col>
      <xdr:colOff>63500</xdr:colOff>
      <xdr:row>96</xdr:row>
      <xdr:rowOff>93718</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3797300" y="16547779"/>
          <a:ext cx="838200" cy="5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137811</xdr:rowOff>
    </xdr:from>
    <xdr:ext cx="599010" cy="259045"/>
    <xdr:sp macro="" textlink="">
      <xdr:nvSpPr>
        <xdr:cNvPr id="233" name="扶助費平均値テキスト">
          <a:extLst>
            <a:ext uri="{FF2B5EF4-FFF2-40B4-BE49-F238E27FC236}">
              <a16:creationId xmlns:a16="http://schemas.microsoft.com/office/drawing/2014/main" id="{00000000-0008-0000-0600-0000E9000000}"/>
            </a:ext>
          </a:extLst>
        </xdr:cNvPr>
        <xdr:cNvSpPr txBox="1"/>
      </xdr:nvSpPr>
      <xdr:spPr>
        <a:xfrm>
          <a:off x="4686300" y="1625411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114934</xdr:rowOff>
    </xdr:from>
    <xdr:to>
      <xdr:col>24</xdr:col>
      <xdr:colOff>114300</xdr:colOff>
      <xdr:row>96</xdr:row>
      <xdr:rowOff>45084</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4584700" y="1640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88579</xdr:rowOff>
    </xdr:from>
    <xdr:to>
      <xdr:col>19</xdr:col>
      <xdr:colOff>177800</xdr:colOff>
      <xdr:row>96</xdr:row>
      <xdr:rowOff>153657</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908300" y="16547779"/>
          <a:ext cx="889000" cy="65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150394</xdr:rowOff>
    </xdr:from>
    <xdr:to>
      <xdr:col>20</xdr:col>
      <xdr:colOff>38100</xdr:colOff>
      <xdr:row>96</xdr:row>
      <xdr:rowOff>80544</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3746500" y="16438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97071</xdr:rowOff>
    </xdr:from>
    <xdr:ext cx="599010"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3497795" y="16213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135728</xdr:rowOff>
    </xdr:from>
    <xdr:to>
      <xdr:col>15</xdr:col>
      <xdr:colOff>50800</xdr:colOff>
      <xdr:row>96</xdr:row>
      <xdr:rowOff>153657</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2019300" y="16594928"/>
          <a:ext cx="889000" cy="17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62480</xdr:rowOff>
    </xdr:from>
    <xdr:to>
      <xdr:col>15</xdr:col>
      <xdr:colOff>101600</xdr:colOff>
      <xdr:row>96</xdr:row>
      <xdr:rowOff>164080</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2857500" y="1652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9157</xdr:rowOff>
    </xdr:from>
    <xdr:ext cx="599010"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2608795" y="16296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135728</xdr:rowOff>
    </xdr:from>
    <xdr:to>
      <xdr:col>10</xdr:col>
      <xdr:colOff>114300</xdr:colOff>
      <xdr:row>97</xdr:row>
      <xdr:rowOff>134919</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1130300" y="16594928"/>
          <a:ext cx="889000" cy="170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161765</xdr:rowOff>
    </xdr:from>
    <xdr:to>
      <xdr:col>10</xdr:col>
      <xdr:colOff>165100</xdr:colOff>
      <xdr:row>96</xdr:row>
      <xdr:rowOff>91915</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968500" y="1644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108442</xdr:rowOff>
    </xdr:from>
    <xdr:ext cx="59901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1719795" y="162247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113340</xdr:rowOff>
    </xdr:from>
    <xdr:to>
      <xdr:col>6</xdr:col>
      <xdr:colOff>38100</xdr:colOff>
      <xdr:row>97</xdr:row>
      <xdr:rowOff>43490</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079500" y="1657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60017</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830795" y="16347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42918</xdr:rowOff>
    </xdr:from>
    <xdr:to>
      <xdr:col>24</xdr:col>
      <xdr:colOff>114300</xdr:colOff>
      <xdr:row>96</xdr:row>
      <xdr:rowOff>144518</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4584700" y="16502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21345</xdr:rowOff>
    </xdr:from>
    <xdr:ext cx="599010" cy="259045"/>
    <xdr:sp macro="" textlink="">
      <xdr:nvSpPr>
        <xdr:cNvPr id="252" name="扶助費該当値テキスト">
          <a:extLst>
            <a:ext uri="{FF2B5EF4-FFF2-40B4-BE49-F238E27FC236}">
              <a16:creationId xmlns:a16="http://schemas.microsoft.com/office/drawing/2014/main" id="{00000000-0008-0000-0600-0000FC000000}"/>
            </a:ext>
          </a:extLst>
        </xdr:cNvPr>
        <xdr:cNvSpPr txBox="1"/>
      </xdr:nvSpPr>
      <xdr:spPr>
        <a:xfrm>
          <a:off x="4686300" y="164805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37779</xdr:rowOff>
    </xdr:from>
    <xdr:to>
      <xdr:col>20</xdr:col>
      <xdr:colOff>38100</xdr:colOff>
      <xdr:row>96</xdr:row>
      <xdr:rowOff>139379</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3746500" y="16496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130506</xdr:rowOff>
    </xdr:from>
    <xdr:ext cx="59901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497795" y="16589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102857</xdr:rowOff>
    </xdr:from>
    <xdr:to>
      <xdr:col>15</xdr:col>
      <xdr:colOff>101600</xdr:colOff>
      <xdr:row>97</xdr:row>
      <xdr:rowOff>33007</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2857500" y="16562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24134</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608795" y="16654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84928</xdr:rowOff>
    </xdr:from>
    <xdr:to>
      <xdr:col>10</xdr:col>
      <xdr:colOff>165100</xdr:colOff>
      <xdr:row>97</xdr:row>
      <xdr:rowOff>15078</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968500" y="16544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6205</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719795" y="166368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84119</xdr:rowOff>
    </xdr:from>
    <xdr:to>
      <xdr:col>6</xdr:col>
      <xdr:colOff>38100</xdr:colOff>
      <xdr:row>98</xdr:row>
      <xdr:rowOff>14269</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079500" y="16714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5396</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863111" y="16807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a:extLst>
            <a:ext uri="{FF2B5EF4-FFF2-40B4-BE49-F238E27FC236}">
              <a16:creationId xmlns:a16="http://schemas.microsoft.com/office/drawing/2014/main" id="{00000000-0008-0000-06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90185</xdr:rowOff>
    </xdr:from>
    <xdr:to>
      <xdr:col>54</xdr:col>
      <xdr:colOff>189865</xdr:colOff>
      <xdr:row>38</xdr:row>
      <xdr:rowOff>58813</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flipV="1">
          <a:off x="10475595" y="5405135"/>
          <a:ext cx="1270" cy="11687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62640</xdr:rowOff>
    </xdr:from>
    <xdr:ext cx="534377" cy="259045"/>
    <xdr:sp macro="" textlink="">
      <xdr:nvSpPr>
        <xdr:cNvPr id="285" name="補助費等最小値テキスト">
          <a:extLst>
            <a:ext uri="{FF2B5EF4-FFF2-40B4-BE49-F238E27FC236}">
              <a16:creationId xmlns:a16="http://schemas.microsoft.com/office/drawing/2014/main" id="{00000000-0008-0000-0600-00001D010000}"/>
            </a:ext>
          </a:extLst>
        </xdr:cNvPr>
        <xdr:cNvSpPr txBox="1"/>
      </xdr:nvSpPr>
      <xdr:spPr>
        <a:xfrm>
          <a:off x="10528300" y="6577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58813</xdr:rowOff>
    </xdr:from>
    <xdr:to>
      <xdr:col>55</xdr:col>
      <xdr:colOff>88900</xdr:colOff>
      <xdr:row>38</xdr:row>
      <xdr:rowOff>58813</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65739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36862</xdr:rowOff>
    </xdr:from>
    <xdr:ext cx="599010" cy="259045"/>
    <xdr:sp macro="" textlink="">
      <xdr:nvSpPr>
        <xdr:cNvPr id="287" name="補助費等最大値テキスト">
          <a:extLst>
            <a:ext uri="{FF2B5EF4-FFF2-40B4-BE49-F238E27FC236}">
              <a16:creationId xmlns:a16="http://schemas.microsoft.com/office/drawing/2014/main" id="{00000000-0008-0000-0600-00001F010000}"/>
            </a:ext>
          </a:extLst>
        </xdr:cNvPr>
        <xdr:cNvSpPr txBox="1"/>
      </xdr:nvSpPr>
      <xdr:spPr>
        <a:xfrm>
          <a:off x="10528300" y="5180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347,996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90185</xdr:rowOff>
    </xdr:from>
    <xdr:to>
      <xdr:col>55</xdr:col>
      <xdr:colOff>88900</xdr:colOff>
      <xdr:row>31</xdr:row>
      <xdr:rowOff>90185</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5405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56330</xdr:rowOff>
    </xdr:from>
    <xdr:to>
      <xdr:col>55</xdr:col>
      <xdr:colOff>0</xdr:colOff>
      <xdr:row>35</xdr:row>
      <xdr:rowOff>26170</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9639300" y="5885630"/>
          <a:ext cx="838200" cy="141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142178</xdr:rowOff>
    </xdr:from>
    <xdr:ext cx="534377" cy="259045"/>
    <xdr:sp macro="" textlink="">
      <xdr:nvSpPr>
        <xdr:cNvPr id="290" name="補助費等平均値テキスト">
          <a:extLst>
            <a:ext uri="{FF2B5EF4-FFF2-40B4-BE49-F238E27FC236}">
              <a16:creationId xmlns:a16="http://schemas.microsoft.com/office/drawing/2014/main" id="{00000000-0008-0000-0600-000022010000}"/>
            </a:ext>
          </a:extLst>
        </xdr:cNvPr>
        <xdr:cNvSpPr txBox="1"/>
      </xdr:nvSpPr>
      <xdr:spPr>
        <a:xfrm>
          <a:off x="10528300" y="63143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163751</xdr:rowOff>
    </xdr:from>
    <xdr:to>
      <xdr:col>55</xdr:col>
      <xdr:colOff>50800</xdr:colOff>
      <xdr:row>37</xdr:row>
      <xdr:rowOff>93901</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10426700" y="6335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17704</xdr:rowOff>
    </xdr:from>
    <xdr:to>
      <xdr:col>50</xdr:col>
      <xdr:colOff>114300</xdr:colOff>
      <xdr:row>35</xdr:row>
      <xdr:rowOff>26170</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8750300" y="6018454"/>
          <a:ext cx="889000" cy="8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167234</xdr:rowOff>
    </xdr:from>
    <xdr:to>
      <xdr:col>50</xdr:col>
      <xdr:colOff>165100</xdr:colOff>
      <xdr:row>37</xdr:row>
      <xdr:rowOff>97384</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9588500" y="6339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88511</xdr:rowOff>
    </xdr:from>
    <xdr:ext cx="534377"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9372111" y="6432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17704</xdr:rowOff>
    </xdr:from>
    <xdr:to>
      <xdr:col>45</xdr:col>
      <xdr:colOff>177800</xdr:colOff>
      <xdr:row>35</xdr:row>
      <xdr:rowOff>36060</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7861300" y="6018454"/>
          <a:ext cx="889000" cy="18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162525</xdr:rowOff>
    </xdr:from>
    <xdr:to>
      <xdr:col>46</xdr:col>
      <xdr:colOff>38100</xdr:colOff>
      <xdr:row>37</xdr:row>
      <xdr:rowOff>92675</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99500" y="6334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83802</xdr:rowOff>
    </xdr:from>
    <xdr:ext cx="534377"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83111" y="6427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168347</xdr:rowOff>
    </xdr:from>
    <xdr:to>
      <xdr:col>41</xdr:col>
      <xdr:colOff>50800</xdr:colOff>
      <xdr:row>35</xdr:row>
      <xdr:rowOff>36060</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6972300" y="5654747"/>
          <a:ext cx="889000" cy="382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6040</xdr:rowOff>
    </xdr:from>
    <xdr:to>
      <xdr:col>41</xdr:col>
      <xdr:colOff>101600</xdr:colOff>
      <xdr:row>37</xdr:row>
      <xdr:rowOff>107640</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10500" y="6349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98767</xdr:rowOff>
    </xdr:from>
    <xdr:ext cx="534377"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594111" y="6442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118401</xdr:rowOff>
    </xdr:from>
    <xdr:to>
      <xdr:col>36</xdr:col>
      <xdr:colOff>165100</xdr:colOff>
      <xdr:row>35</xdr:row>
      <xdr:rowOff>48551</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6921500" y="5947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39678</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6672795" y="60404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5530</xdr:rowOff>
    </xdr:from>
    <xdr:to>
      <xdr:col>55</xdr:col>
      <xdr:colOff>50800</xdr:colOff>
      <xdr:row>34</xdr:row>
      <xdr:rowOff>107130</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10426700" y="583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28407</xdr:rowOff>
    </xdr:from>
    <xdr:ext cx="599010" cy="259045"/>
    <xdr:sp macro="" textlink="">
      <xdr:nvSpPr>
        <xdr:cNvPr id="309" name="補助費等該当値テキスト">
          <a:extLst>
            <a:ext uri="{FF2B5EF4-FFF2-40B4-BE49-F238E27FC236}">
              <a16:creationId xmlns:a16="http://schemas.microsoft.com/office/drawing/2014/main" id="{00000000-0008-0000-0600-000035010000}"/>
            </a:ext>
          </a:extLst>
        </xdr:cNvPr>
        <xdr:cNvSpPr txBox="1"/>
      </xdr:nvSpPr>
      <xdr:spPr>
        <a:xfrm>
          <a:off x="10528300" y="5686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221,882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146820</xdr:rowOff>
    </xdr:from>
    <xdr:to>
      <xdr:col>50</xdr:col>
      <xdr:colOff>165100</xdr:colOff>
      <xdr:row>35</xdr:row>
      <xdr:rowOff>76970</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9588500" y="5976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33</xdr:row>
      <xdr:rowOff>93497</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339795" y="5751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138354</xdr:rowOff>
    </xdr:from>
    <xdr:to>
      <xdr:col>46</xdr:col>
      <xdr:colOff>38100</xdr:colOff>
      <xdr:row>35</xdr:row>
      <xdr:rowOff>68504</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8699500" y="5967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33</xdr:row>
      <xdr:rowOff>85031</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450795" y="57428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34</xdr:row>
      <xdr:rowOff>156710</xdr:rowOff>
    </xdr:from>
    <xdr:to>
      <xdr:col>41</xdr:col>
      <xdr:colOff>101600</xdr:colOff>
      <xdr:row>35</xdr:row>
      <xdr:rowOff>86860</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7810500" y="5986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33</xdr:row>
      <xdr:rowOff>103387</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561795" y="57612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117547</xdr:rowOff>
    </xdr:from>
    <xdr:to>
      <xdr:col>36</xdr:col>
      <xdr:colOff>165100</xdr:colOff>
      <xdr:row>33</xdr:row>
      <xdr:rowOff>47697</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6921500" y="5603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64224</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672795" y="53791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普通建設事業費グラフ枠">
          <a:extLst>
            <a:ext uri="{FF2B5EF4-FFF2-40B4-BE49-F238E27FC236}">
              <a16:creationId xmlns:a16="http://schemas.microsoft.com/office/drawing/2014/main" id="{00000000-0008-0000-06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105634</xdr:rowOff>
    </xdr:from>
    <xdr:to>
      <xdr:col>54</xdr:col>
      <xdr:colOff>189865</xdr:colOff>
      <xdr:row>58</xdr:row>
      <xdr:rowOff>88420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flipV="1">
          <a:off x="10475595" y="8678134"/>
          <a:ext cx="1270" cy="13543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92247</xdr:rowOff>
    </xdr:from>
    <xdr:ext cx="534377" cy="259045"/>
    <xdr:sp macro="" textlink="">
      <xdr:nvSpPr>
        <xdr:cNvPr id="340" name="普通建設事業費最小値テキスト">
          <a:extLst>
            <a:ext uri="{FF2B5EF4-FFF2-40B4-BE49-F238E27FC236}">
              <a16:creationId xmlns:a16="http://schemas.microsoft.com/office/drawing/2014/main" id="{00000000-0008-0000-0600-000054010000}"/>
            </a:ext>
          </a:extLst>
        </xdr:cNvPr>
        <xdr:cNvSpPr txBox="1"/>
      </xdr:nvSpPr>
      <xdr:spPr>
        <a:xfrm>
          <a:off x="10528300" y="10036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88420</xdr:rowOff>
    </xdr:from>
    <xdr:to>
      <xdr:col>55</xdr:col>
      <xdr:colOff>88900</xdr:colOff>
      <xdr:row>58</xdr:row>
      <xdr:rowOff>88420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1003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52311</xdr:rowOff>
    </xdr:from>
    <xdr:ext cx="599010" cy="259045"/>
    <xdr:sp macro="" textlink="">
      <xdr:nvSpPr>
        <xdr:cNvPr id="342" name="普通建設事業費最大値テキスト">
          <a:extLst>
            <a:ext uri="{FF2B5EF4-FFF2-40B4-BE49-F238E27FC236}">
              <a16:creationId xmlns:a16="http://schemas.microsoft.com/office/drawing/2014/main" id="{00000000-0008-0000-0600-000056010000}"/>
            </a:ext>
          </a:extLst>
        </xdr:cNvPr>
        <xdr:cNvSpPr txBox="1"/>
      </xdr:nvSpPr>
      <xdr:spPr>
        <a:xfrm>
          <a:off x="10528300" y="8453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307,451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105634</xdr:rowOff>
    </xdr:from>
    <xdr:to>
      <xdr:col>55</xdr:col>
      <xdr:colOff>88900</xdr:colOff>
      <xdr:row>50</xdr:row>
      <xdr:rowOff>105634</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8678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165464</xdr:rowOff>
    </xdr:from>
    <xdr:to>
      <xdr:col>55</xdr:col>
      <xdr:colOff>0</xdr:colOff>
      <xdr:row>56</xdr:row>
      <xdr:rowOff>48388</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9639300" y="9080864"/>
          <a:ext cx="838200" cy="568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30925</xdr:rowOff>
    </xdr:from>
    <xdr:ext cx="534377" cy="259045"/>
    <xdr:sp macro="" textlink="">
      <xdr:nvSpPr>
        <xdr:cNvPr id="345" name="普通建設事業費平均値テキスト">
          <a:extLst>
            <a:ext uri="{FF2B5EF4-FFF2-40B4-BE49-F238E27FC236}">
              <a16:creationId xmlns:a16="http://schemas.microsoft.com/office/drawing/2014/main" id="{00000000-0008-0000-0600-000059010000}"/>
            </a:ext>
          </a:extLst>
        </xdr:cNvPr>
        <xdr:cNvSpPr txBox="1"/>
      </xdr:nvSpPr>
      <xdr:spPr>
        <a:xfrm>
          <a:off x="10528300" y="96321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52498</xdr:rowOff>
    </xdr:from>
    <xdr:to>
      <xdr:col>55</xdr:col>
      <xdr:colOff>50800</xdr:colOff>
      <xdr:row>56</xdr:row>
      <xdr:rowOff>154098</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10426700" y="9653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38037</xdr:rowOff>
    </xdr:from>
    <xdr:to>
      <xdr:col>50</xdr:col>
      <xdr:colOff>114300</xdr:colOff>
      <xdr:row>56</xdr:row>
      <xdr:rowOff>48388</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8750300" y="9639237"/>
          <a:ext cx="889000" cy="10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103306</xdr:rowOff>
    </xdr:from>
    <xdr:to>
      <xdr:col>50</xdr:col>
      <xdr:colOff>165100</xdr:colOff>
      <xdr:row>57</xdr:row>
      <xdr:rowOff>33456</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9588500" y="9704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24583</xdr:rowOff>
    </xdr:from>
    <xdr:ext cx="534377"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9372111" y="9797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6266</xdr:rowOff>
    </xdr:from>
    <xdr:to>
      <xdr:col>45</xdr:col>
      <xdr:colOff>177800</xdr:colOff>
      <xdr:row>56</xdr:row>
      <xdr:rowOff>38037</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7861300" y="9607466"/>
          <a:ext cx="889000" cy="3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88927</xdr:rowOff>
    </xdr:from>
    <xdr:to>
      <xdr:col>46</xdr:col>
      <xdr:colOff>38100</xdr:colOff>
      <xdr:row>57</xdr:row>
      <xdr:rowOff>19077</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8699500" y="9690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10204</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8483111" y="9782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51</xdr:row>
      <xdr:rowOff>8680</xdr:rowOff>
    </xdr:from>
    <xdr:to>
      <xdr:col>41</xdr:col>
      <xdr:colOff>50800</xdr:colOff>
      <xdr:row>56</xdr:row>
      <xdr:rowOff>6266</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6972300" y="8752630"/>
          <a:ext cx="889000" cy="854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105912</xdr:rowOff>
    </xdr:from>
    <xdr:to>
      <xdr:col>41</xdr:col>
      <xdr:colOff>101600</xdr:colOff>
      <xdr:row>57</xdr:row>
      <xdr:rowOff>36062</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7810500" y="9707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27189</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7594111" y="9799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43354</xdr:rowOff>
    </xdr:from>
    <xdr:to>
      <xdr:col>36</xdr:col>
      <xdr:colOff>165100</xdr:colOff>
      <xdr:row>56</xdr:row>
      <xdr:rowOff>144954</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6921500" y="9644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136081</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6705111" y="9737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52</xdr:row>
      <xdr:rowOff>114664</xdr:rowOff>
    </xdr:from>
    <xdr:to>
      <xdr:col>55</xdr:col>
      <xdr:colOff>50800</xdr:colOff>
      <xdr:row>53</xdr:row>
      <xdr:rowOff>44814</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10426700" y="903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137541</xdr:rowOff>
    </xdr:from>
    <xdr:ext cx="599010" cy="259045"/>
    <xdr:sp macro="" textlink="">
      <xdr:nvSpPr>
        <xdr:cNvPr id="364" name="普通建設事業費該当値テキスト">
          <a:extLst>
            <a:ext uri="{FF2B5EF4-FFF2-40B4-BE49-F238E27FC236}">
              <a16:creationId xmlns:a16="http://schemas.microsoft.com/office/drawing/2014/main" id="{00000000-0008-0000-0600-00006C010000}"/>
            </a:ext>
          </a:extLst>
        </xdr:cNvPr>
        <xdr:cNvSpPr txBox="1"/>
      </xdr:nvSpPr>
      <xdr:spPr>
        <a:xfrm>
          <a:off x="10528300" y="88814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219,365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169038</xdr:rowOff>
    </xdr:from>
    <xdr:to>
      <xdr:col>50</xdr:col>
      <xdr:colOff>165100</xdr:colOff>
      <xdr:row>56</xdr:row>
      <xdr:rowOff>99188</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9588500" y="9598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115715</xdr:rowOff>
    </xdr:from>
    <xdr:ext cx="534377"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372111" y="9374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158687</xdr:rowOff>
    </xdr:from>
    <xdr:to>
      <xdr:col>46</xdr:col>
      <xdr:colOff>38100</xdr:colOff>
      <xdr:row>56</xdr:row>
      <xdr:rowOff>88837</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8699500" y="9588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105364</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483111" y="9363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126916</xdr:rowOff>
    </xdr:from>
    <xdr:to>
      <xdr:col>41</xdr:col>
      <xdr:colOff>101600</xdr:colOff>
      <xdr:row>56</xdr:row>
      <xdr:rowOff>57066</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7810500" y="9556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54</xdr:row>
      <xdr:rowOff>73593</xdr:rowOff>
    </xdr:from>
    <xdr:ext cx="59901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561795" y="93318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50</xdr:row>
      <xdr:rowOff>129330</xdr:rowOff>
    </xdr:from>
    <xdr:to>
      <xdr:col>36</xdr:col>
      <xdr:colOff>165100</xdr:colOff>
      <xdr:row>51</xdr:row>
      <xdr:rowOff>59480</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6921500" y="8701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49</xdr:row>
      <xdr:rowOff>76007</xdr:rowOff>
    </xdr:from>
    <xdr:ext cx="59901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672795" y="84770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25400</xdr:rowOff>
    </xdr:from>
    <xdr:to>
      <xdr:col>59</xdr:col>
      <xdr:colOff>50800</xdr:colOff>
      <xdr:row>78</xdr:row>
      <xdr:rowOff>25400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54627</xdr:rowOff>
    </xdr:from>
    <xdr:ext cx="248786"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355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82550</xdr:rowOff>
    </xdr:from>
    <xdr:to>
      <xdr:col>59</xdr:col>
      <xdr:colOff>50800</xdr:colOff>
      <xdr:row>71</xdr:row>
      <xdr:rowOff>82550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70</xdr:row>
      <xdr:rowOff>111777</xdr:rowOff>
    </xdr:from>
    <xdr:ext cx="59541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08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1" name="普通建設事業費 （ うち新規整備　）グラフ枠">
          <a:extLst>
            <a:ext uri="{FF2B5EF4-FFF2-40B4-BE49-F238E27FC236}">
              <a16:creationId xmlns:a16="http://schemas.microsoft.com/office/drawing/2014/main" id="{00000000-0008-0000-0600-000087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21737</xdr:rowOff>
    </xdr:from>
    <xdr:to>
      <xdr:col>54</xdr:col>
      <xdr:colOff>189865</xdr:colOff>
      <xdr:row>78</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flipV="1">
          <a:off x="10475595" y="12194687"/>
          <a:ext cx="1270" cy="12038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29227</xdr:rowOff>
    </xdr:from>
    <xdr:ext cx="249299" cy="259045"/>
    <xdr:sp macro="" textlink="">
      <xdr:nvSpPr>
        <xdr:cNvPr id="393" name="普通建設事業費 （ うち新規整備　）最小値テキスト">
          <a:extLst>
            <a:ext uri="{FF2B5EF4-FFF2-40B4-BE49-F238E27FC236}">
              <a16:creationId xmlns:a16="http://schemas.microsoft.com/office/drawing/2014/main" id="{00000000-0008-0000-0600-000089010000}"/>
            </a:ext>
          </a:extLst>
        </xdr:cNvPr>
        <xdr:cNvSpPr txBox="1"/>
      </xdr:nvSpPr>
      <xdr:spPr>
        <a:xfrm>
          <a:off x="10528300" y="13402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25400</xdr:rowOff>
    </xdr:from>
    <xdr:to>
      <xdr:col>55</xdr:col>
      <xdr:colOff>88900</xdr:colOff>
      <xdr:row>78</xdr:row>
      <xdr:rowOff>25400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10388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139864</xdr:rowOff>
    </xdr:from>
    <xdr:ext cx="599010" cy="259045"/>
    <xdr:sp macro="" textlink="">
      <xdr:nvSpPr>
        <xdr:cNvPr id="395" name="普通建設事業費 （ うち新規整備　）最大値テキスト">
          <a:extLst>
            <a:ext uri="{FF2B5EF4-FFF2-40B4-BE49-F238E27FC236}">
              <a16:creationId xmlns:a16="http://schemas.microsoft.com/office/drawing/2014/main" id="{00000000-0008-0000-0600-00008B010000}"/>
            </a:ext>
          </a:extLst>
        </xdr:cNvPr>
        <xdr:cNvSpPr txBox="1"/>
      </xdr:nvSpPr>
      <xdr:spPr>
        <a:xfrm>
          <a:off x="10528300" y="119699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210,641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21737</xdr:rowOff>
    </xdr:from>
    <xdr:to>
      <xdr:col>55</xdr:col>
      <xdr:colOff>88900</xdr:colOff>
      <xdr:row>71</xdr:row>
      <xdr:rowOff>21737</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10388600" y="12194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74</xdr:row>
      <xdr:rowOff>23714</xdr:rowOff>
    </xdr:from>
    <xdr:to>
      <xdr:col>55</xdr:col>
      <xdr:colOff>0</xdr:colOff>
      <xdr:row>78</xdr:row>
      <xdr:rowOff>15433</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flipV="1">
          <a:off x="9639300" y="12711014"/>
          <a:ext cx="838200" cy="677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153063</xdr:rowOff>
    </xdr:from>
    <xdr:ext cx="534377" cy="259045"/>
    <xdr:sp macro="" textlink="">
      <xdr:nvSpPr>
        <xdr:cNvPr id="398" name="普通建設事業費 （ うち新規整備　）平均値テキスト">
          <a:extLst>
            <a:ext uri="{FF2B5EF4-FFF2-40B4-BE49-F238E27FC236}">
              <a16:creationId xmlns:a16="http://schemas.microsoft.com/office/drawing/2014/main" id="{00000000-0008-0000-0600-00008E010000}"/>
            </a:ext>
          </a:extLst>
        </xdr:cNvPr>
        <xdr:cNvSpPr txBox="1"/>
      </xdr:nvSpPr>
      <xdr:spPr>
        <a:xfrm>
          <a:off x="10528300" y="131832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3186</xdr:rowOff>
    </xdr:from>
    <xdr:to>
      <xdr:col>55</xdr:col>
      <xdr:colOff>50800</xdr:colOff>
      <xdr:row>77</xdr:row>
      <xdr:rowOff>104786</xdr:rowOff>
    </xdr:to>
    <xdr:sp macro="" textlink="">
      <xdr:nvSpPr>
        <xdr:cNvPr id="399" name="フローチャート: 判断 398">
          <a:extLst>
            <a:ext uri="{FF2B5EF4-FFF2-40B4-BE49-F238E27FC236}">
              <a16:creationId xmlns:a16="http://schemas.microsoft.com/office/drawing/2014/main" id="{00000000-0008-0000-0600-00008F010000}"/>
            </a:ext>
          </a:extLst>
        </xdr:cNvPr>
        <xdr:cNvSpPr/>
      </xdr:nvSpPr>
      <xdr:spPr>
        <a:xfrm>
          <a:off x="10426700" y="13204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144855</xdr:rowOff>
    </xdr:from>
    <xdr:to>
      <xdr:col>50</xdr:col>
      <xdr:colOff>114300</xdr:colOff>
      <xdr:row>78</xdr:row>
      <xdr:rowOff>15433</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8750300" y="13346505"/>
          <a:ext cx="889000" cy="42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30459</xdr:rowOff>
    </xdr:from>
    <xdr:to>
      <xdr:col>50</xdr:col>
      <xdr:colOff>165100</xdr:colOff>
      <xdr:row>77</xdr:row>
      <xdr:rowOff>132059</xdr:rowOff>
    </xdr:to>
    <xdr:sp macro="" textlink="">
      <xdr:nvSpPr>
        <xdr:cNvPr id="401" name="フローチャート: 判断 400">
          <a:extLst>
            <a:ext uri="{FF2B5EF4-FFF2-40B4-BE49-F238E27FC236}">
              <a16:creationId xmlns:a16="http://schemas.microsoft.com/office/drawing/2014/main" id="{00000000-0008-0000-0600-000091010000}"/>
            </a:ext>
          </a:extLst>
        </xdr:cNvPr>
        <xdr:cNvSpPr/>
      </xdr:nvSpPr>
      <xdr:spPr>
        <a:xfrm>
          <a:off x="9588500" y="13232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148586</xdr:rowOff>
    </xdr:from>
    <xdr:ext cx="534377"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9372111" y="13007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144855</xdr:rowOff>
    </xdr:from>
    <xdr:to>
      <xdr:col>45</xdr:col>
      <xdr:colOff>177800</xdr:colOff>
      <xdr:row>78</xdr:row>
      <xdr:rowOff>17782</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flipV="1">
          <a:off x="7861300" y="13346505"/>
          <a:ext cx="889000" cy="44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48620</xdr:rowOff>
    </xdr:from>
    <xdr:to>
      <xdr:col>46</xdr:col>
      <xdr:colOff>38100</xdr:colOff>
      <xdr:row>77</xdr:row>
      <xdr:rowOff>150220</xdr:rowOff>
    </xdr:to>
    <xdr:sp macro="" textlink="">
      <xdr:nvSpPr>
        <xdr:cNvPr id="404" name="フローチャート: 判断 403">
          <a:extLst>
            <a:ext uri="{FF2B5EF4-FFF2-40B4-BE49-F238E27FC236}">
              <a16:creationId xmlns:a16="http://schemas.microsoft.com/office/drawing/2014/main" id="{00000000-0008-0000-0600-000094010000}"/>
            </a:ext>
          </a:extLst>
        </xdr:cNvPr>
        <xdr:cNvSpPr/>
      </xdr:nvSpPr>
      <xdr:spPr>
        <a:xfrm>
          <a:off x="8699500" y="13250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166747</xdr:rowOff>
    </xdr:from>
    <xdr:ext cx="534377"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8483111" y="13025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71</xdr:row>
      <xdr:rowOff>73989</xdr:rowOff>
    </xdr:from>
    <xdr:to>
      <xdr:col>41</xdr:col>
      <xdr:colOff>50800</xdr:colOff>
      <xdr:row>78</xdr:row>
      <xdr:rowOff>17782</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6972300" y="12246939"/>
          <a:ext cx="889000" cy="1143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41025</xdr:rowOff>
    </xdr:from>
    <xdr:to>
      <xdr:col>41</xdr:col>
      <xdr:colOff>101600</xdr:colOff>
      <xdr:row>77</xdr:row>
      <xdr:rowOff>142625</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7810500" y="13242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159152</xdr:rowOff>
    </xdr:from>
    <xdr:ext cx="534377"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7594111" y="13017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40689</xdr:rowOff>
    </xdr:from>
    <xdr:to>
      <xdr:col>36</xdr:col>
      <xdr:colOff>165100</xdr:colOff>
      <xdr:row>77</xdr:row>
      <xdr:rowOff>142289</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6921500" y="13242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133416</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6705111" y="13335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73</xdr:row>
      <xdr:rowOff>144364</xdr:rowOff>
    </xdr:from>
    <xdr:to>
      <xdr:col>55</xdr:col>
      <xdr:colOff>50800</xdr:colOff>
      <xdr:row>74</xdr:row>
      <xdr:rowOff>74514</xdr:rowOff>
    </xdr:to>
    <xdr:sp macro="" textlink="">
      <xdr:nvSpPr>
        <xdr:cNvPr id="416" name="楕円 415">
          <a:extLst>
            <a:ext uri="{FF2B5EF4-FFF2-40B4-BE49-F238E27FC236}">
              <a16:creationId xmlns:a16="http://schemas.microsoft.com/office/drawing/2014/main" id="{00000000-0008-0000-0600-0000A0010000}"/>
            </a:ext>
          </a:extLst>
        </xdr:cNvPr>
        <xdr:cNvSpPr/>
      </xdr:nvSpPr>
      <xdr:spPr>
        <a:xfrm>
          <a:off x="10426700" y="12660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72</xdr:row>
      <xdr:rowOff>167241</xdr:rowOff>
    </xdr:from>
    <xdr:ext cx="599010" cy="259045"/>
    <xdr:sp macro="" textlink="">
      <xdr:nvSpPr>
        <xdr:cNvPr id="417" name="普通建設事業費 （ うち新規整備　）該当値テキスト">
          <a:extLst>
            <a:ext uri="{FF2B5EF4-FFF2-40B4-BE49-F238E27FC236}">
              <a16:creationId xmlns:a16="http://schemas.microsoft.com/office/drawing/2014/main" id="{00000000-0008-0000-0600-0000A1010000}"/>
            </a:ext>
          </a:extLst>
        </xdr:cNvPr>
        <xdr:cNvSpPr txBox="1"/>
      </xdr:nvSpPr>
      <xdr:spPr>
        <a:xfrm>
          <a:off x="10528300" y="125116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136083</xdr:rowOff>
    </xdr:from>
    <xdr:to>
      <xdr:col>50</xdr:col>
      <xdr:colOff>165100</xdr:colOff>
      <xdr:row>78</xdr:row>
      <xdr:rowOff>66233</xdr:rowOff>
    </xdr:to>
    <xdr:sp macro="" textlink="">
      <xdr:nvSpPr>
        <xdr:cNvPr id="418" name="楕円 417">
          <a:extLst>
            <a:ext uri="{FF2B5EF4-FFF2-40B4-BE49-F238E27FC236}">
              <a16:creationId xmlns:a16="http://schemas.microsoft.com/office/drawing/2014/main" id="{00000000-0008-0000-0600-0000A2010000}"/>
            </a:ext>
          </a:extLst>
        </xdr:cNvPr>
        <xdr:cNvSpPr/>
      </xdr:nvSpPr>
      <xdr:spPr>
        <a:xfrm>
          <a:off x="9588500" y="13337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57360</xdr:rowOff>
    </xdr:from>
    <xdr:ext cx="469744"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04428" y="13430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94055</xdr:rowOff>
    </xdr:from>
    <xdr:to>
      <xdr:col>46</xdr:col>
      <xdr:colOff>38100</xdr:colOff>
      <xdr:row>78</xdr:row>
      <xdr:rowOff>24205</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8699500" y="13295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15332</xdr:rowOff>
    </xdr:from>
    <xdr:ext cx="469744"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8515428" y="13388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138432</xdr:rowOff>
    </xdr:from>
    <xdr:to>
      <xdr:col>41</xdr:col>
      <xdr:colOff>101600</xdr:colOff>
      <xdr:row>78</xdr:row>
      <xdr:rowOff>68582</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7810500" y="13340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59709</xdr:rowOff>
    </xdr:from>
    <xdr:ext cx="469744"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626428" y="13432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71</xdr:row>
      <xdr:rowOff>23189</xdr:rowOff>
    </xdr:from>
    <xdr:to>
      <xdr:col>36</xdr:col>
      <xdr:colOff>165100</xdr:colOff>
      <xdr:row>71</xdr:row>
      <xdr:rowOff>124789</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6921500" y="12196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69</xdr:row>
      <xdr:rowOff>141316</xdr:rowOff>
    </xdr:from>
    <xdr:ext cx="59901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6672795" y="11971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6" name="正方形/長方形 425">
          <a:extLst>
            <a:ext uri="{FF2B5EF4-FFF2-40B4-BE49-F238E27FC236}">
              <a16:creationId xmlns:a16="http://schemas.microsoft.com/office/drawing/2014/main" id="{00000000-0008-0000-0600-0000AA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7" name="正方形/長方形 426">
          <a:extLst>
            <a:ext uri="{FF2B5EF4-FFF2-40B4-BE49-F238E27FC236}">
              <a16:creationId xmlns:a16="http://schemas.microsoft.com/office/drawing/2014/main" id="{00000000-0008-0000-0600-0000AB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5" name="直線コネクタ 434">
          <a:extLst>
            <a:ext uri="{FF2B5EF4-FFF2-40B4-BE49-F238E27FC236}">
              <a16:creationId xmlns:a16="http://schemas.microsoft.com/office/drawing/2014/main" id="{00000000-0008-0000-0600-0000B3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36" name="直線コネクタ 435">
          <a:extLst>
            <a:ext uri="{FF2B5EF4-FFF2-40B4-BE49-F238E27FC236}">
              <a16:creationId xmlns:a16="http://schemas.microsoft.com/office/drawing/2014/main" id="{00000000-0008-0000-0600-0000B4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4" name="普通建設事業費 （ うち更新整備　）グラフ枠">
          <a:extLst>
            <a:ext uri="{FF2B5EF4-FFF2-40B4-BE49-F238E27FC236}">
              <a16:creationId xmlns:a16="http://schemas.microsoft.com/office/drawing/2014/main" id="{00000000-0008-0000-0600-0000BC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104158</xdr:rowOff>
    </xdr:from>
    <xdr:to>
      <xdr:col>54</xdr:col>
      <xdr:colOff>189865</xdr:colOff>
      <xdr:row>98</xdr:row>
      <xdr:rowOff>15370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flipV="1">
          <a:off x="10475595" y="15534658"/>
          <a:ext cx="1270" cy="12828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19197</xdr:rowOff>
    </xdr:from>
    <xdr:ext cx="469744" cy="259045"/>
    <xdr:sp macro="" textlink="">
      <xdr:nvSpPr>
        <xdr:cNvPr id="446" name="普通建設事業費 （ うち更新整備　）最小値テキスト">
          <a:extLst>
            <a:ext uri="{FF2B5EF4-FFF2-40B4-BE49-F238E27FC236}">
              <a16:creationId xmlns:a16="http://schemas.microsoft.com/office/drawing/2014/main" id="{00000000-0008-0000-0600-0000BE010000}"/>
            </a:ext>
          </a:extLst>
        </xdr:cNvPr>
        <xdr:cNvSpPr txBox="1"/>
      </xdr:nvSpPr>
      <xdr:spPr>
        <a:xfrm>
          <a:off x="10528300" y="16821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15370</xdr:rowOff>
    </xdr:from>
    <xdr:to>
      <xdr:col>55</xdr:col>
      <xdr:colOff>88900</xdr:colOff>
      <xdr:row>98</xdr:row>
      <xdr:rowOff>15370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10388600" y="16817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50835</xdr:rowOff>
    </xdr:from>
    <xdr:ext cx="599010" cy="259045"/>
    <xdr:sp macro="" textlink="">
      <xdr:nvSpPr>
        <xdr:cNvPr id="448" name="普通建設事業費 （ うち更新整備　）最大値テキスト">
          <a:extLst>
            <a:ext uri="{FF2B5EF4-FFF2-40B4-BE49-F238E27FC236}">
              <a16:creationId xmlns:a16="http://schemas.microsoft.com/office/drawing/2014/main" id="{00000000-0008-0000-0600-0000C0010000}"/>
            </a:ext>
          </a:extLst>
        </xdr:cNvPr>
        <xdr:cNvSpPr txBox="1"/>
      </xdr:nvSpPr>
      <xdr:spPr>
        <a:xfrm>
          <a:off x="10528300" y="15309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104158</xdr:rowOff>
    </xdr:from>
    <xdr:to>
      <xdr:col>55</xdr:col>
      <xdr:colOff>88900</xdr:colOff>
      <xdr:row>90</xdr:row>
      <xdr:rowOff>104158</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10388600" y="155346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31476</xdr:rowOff>
    </xdr:from>
    <xdr:to>
      <xdr:col>55</xdr:col>
      <xdr:colOff>0</xdr:colOff>
      <xdr:row>95</xdr:row>
      <xdr:rowOff>90887</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9639300" y="16319226"/>
          <a:ext cx="838200" cy="59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22265</xdr:rowOff>
    </xdr:from>
    <xdr:ext cx="534377" cy="259045"/>
    <xdr:sp macro="" textlink="">
      <xdr:nvSpPr>
        <xdr:cNvPr id="451" name="普通建設事業費 （ うち更新整備　）平均値テキスト">
          <a:extLst>
            <a:ext uri="{FF2B5EF4-FFF2-40B4-BE49-F238E27FC236}">
              <a16:creationId xmlns:a16="http://schemas.microsoft.com/office/drawing/2014/main" id="{00000000-0008-0000-0600-0000C3010000}"/>
            </a:ext>
          </a:extLst>
        </xdr:cNvPr>
        <xdr:cNvSpPr txBox="1"/>
      </xdr:nvSpPr>
      <xdr:spPr>
        <a:xfrm>
          <a:off x="10528300" y="164814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43838</xdr:rowOff>
    </xdr:from>
    <xdr:to>
      <xdr:col>55</xdr:col>
      <xdr:colOff>50800</xdr:colOff>
      <xdr:row>96</xdr:row>
      <xdr:rowOff>145438</xdr:rowOff>
    </xdr:to>
    <xdr:sp macro="" textlink="">
      <xdr:nvSpPr>
        <xdr:cNvPr id="452" name="フローチャート: 判断 451">
          <a:extLst>
            <a:ext uri="{FF2B5EF4-FFF2-40B4-BE49-F238E27FC236}">
              <a16:creationId xmlns:a16="http://schemas.microsoft.com/office/drawing/2014/main" id="{00000000-0008-0000-0600-0000C4010000}"/>
            </a:ext>
          </a:extLst>
        </xdr:cNvPr>
        <xdr:cNvSpPr/>
      </xdr:nvSpPr>
      <xdr:spPr>
        <a:xfrm>
          <a:off x="10426700" y="16503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31476</xdr:rowOff>
    </xdr:from>
    <xdr:to>
      <xdr:col>50</xdr:col>
      <xdr:colOff>114300</xdr:colOff>
      <xdr:row>95</xdr:row>
      <xdr:rowOff>104753</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flipV="1">
          <a:off x="8750300" y="16319226"/>
          <a:ext cx="889000" cy="7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73636</xdr:rowOff>
    </xdr:from>
    <xdr:to>
      <xdr:col>50</xdr:col>
      <xdr:colOff>165100</xdr:colOff>
      <xdr:row>97</xdr:row>
      <xdr:rowOff>3786</xdr:rowOff>
    </xdr:to>
    <xdr:sp macro="" textlink="">
      <xdr:nvSpPr>
        <xdr:cNvPr id="454" name="フローチャート: 判断 453">
          <a:extLst>
            <a:ext uri="{FF2B5EF4-FFF2-40B4-BE49-F238E27FC236}">
              <a16:creationId xmlns:a16="http://schemas.microsoft.com/office/drawing/2014/main" id="{00000000-0008-0000-0600-0000C6010000}"/>
            </a:ext>
          </a:extLst>
        </xdr:cNvPr>
        <xdr:cNvSpPr/>
      </xdr:nvSpPr>
      <xdr:spPr>
        <a:xfrm>
          <a:off x="9588500" y="16532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166363</xdr:rowOff>
    </xdr:from>
    <xdr:ext cx="534377"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9372111" y="16625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144610</xdr:rowOff>
    </xdr:from>
    <xdr:to>
      <xdr:col>45</xdr:col>
      <xdr:colOff>177800</xdr:colOff>
      <xdr:row>95</xdr:row>
      <xdr:rowOff>104753</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7861300" y="16260910"/>
          <a:ext cx="889000" cy="131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44031</xdr:rowOff>
    </xdr:from>
    <xdr:to>
      <xdr:col>46</xdr:col>
      <xdr:colOff>38100</xdr:colOff>
      <xdr:row>96</xdr:row>
      <xdr:rowOff>145631</xdr:rowOff>
    </xdr:to>
    <xdr:sp macro="" textlink="">
      <xdr:nvSpPr>
        <xdr:cNvPr id="457" name="フローチャート: 判断 456">
          <a:extLst>
            <a:ext uri="{FF2B5EF4-FFF2-40B4-BE49-F238E27FC236}">
              <a16:creationId xmlns:a16="http://schemas.microsoft.com/office/drawing/2014/main" id="{00000000-0008-0000-0600-0000C9010000}"/>
            </a:ext>
          </a:extLst>
        </xdr:cNvPr>
        <xdr:cNvSpPr/>
      </xdr:nvSpPr>
      <xdr:spPr>
        <a:xfrm>
          <a:off x="8699500" y="16503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136758</xdr:rowOff>
    </xdr:from>
    <xdr:ext cx="534377"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8483111" y="16595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144610</xdr:rowOff>
    </xdr:from>
    <xdr:to>
      <xdr:col>41</xdr:col>
      <xdr:colOff>50800</xdr:colOff>
      <xdr:row>95</xdr:row>
      <xdr:rowOff>43066</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flipV="1">
          <a:off x="6972300" y="16260910"/>
          <a:ext cx="889000" cy="69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64160</xdr:rowOff>
    </xdr:from>
    <xdr:to>
      <xdr:col>41</xdr:col>
      <xdr:colOff>101600</xdr:colOff>
      <xdr:row>96</xdr:row>
      <xdr:rowOff>165760</xdr:rowOff>
    </xdr:to>
    <xdr:sp macro="" textlink="">
      <xdr:nvSpPr>
        <xdr:cNvPr id="460" name="フローチャート: 判断 459">
          <a:extLst>
            <a:ext uri="{FF2B5EF4-FFF2-40B4-BE49-F238E27FC236}">
              <a16:creationId xmlns:a16="http://schemas.microsoft.com/office/drawing/2014/main" id="{00000000-0008-0000-0600-0000CC010000}"/>
            </a:ext>
          </a:extLst>
        </xdr:cNvPr>
        <xdr:cNvSpPr/>
      </xdr:nvSpPr>
      <xdr:spPr>
        <a:xfrm>
          <a:off x="7810500" y="1652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156887</xdr:rowOff>
    </xdr:from>
    <xdr:ext cx="534377"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7594111" y="16616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164675</xdr:rowOff>
    </xdr:from>
    <xdr:to>
      <xdr:col>36</xdr:col>
      <xdr:colOff>165100</xdr:colOff>
      <xdr:row>96</xdr:row>
      <xdr:rowOff>94825</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6921500" y="16452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85952</xdr:rowOff>
    </xdr:from>
    <xdr:ext cx="534377"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6705111" y="16545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40087</xdr:rowOff>
    </xdr:from>
    <xdr:to>
      <xdr:col>55</xdr:col>
      <xdr:colOff>50800</xdr:colOff>
      <xdr:row>95</xdr:row>
      <xdr:rowOff>141687</xdr:rowOff>
    </xdr:to>
    <xdr:sp macro="" textlink="">
      <xdr:nvSpPr>
        <xdr:cNvPr id="469" name="楕円 468">
          <a:extLst>
            <a:ext uri="{FF2B5EF4-FFF2-40B4-BE49-F238E27FC236}">
              <a16:creationId xmlns:a16="http://schemas.microsoft.com/office/drawing/2014/main" id="{00000000-0008-0000-0600-0000D5010000}"/>
            </a:ext>
          </a:extLst>
        </xdr:cNvPr>
        <xdr:cNvSpPr/>
      </xdr:nvSpPr>
      <xdr:spPr>
        <a:xfrm>
          <a:off x="10426700" y="16327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62964</xdr:rowOff>
    </xdr:from>
    <xdr:ext cx="534377" cy="259045"/>
    <xdr:sp macro="" textlink="">
      <xdr:nvSpPr>
        <xdr:cNvPr id="470" name="普通建設事業費 （ うち更新整備　）該当値テキスト">
          <a:extLst>
            <a:ext uri="{FF2B5EF4-FFF2-40B4-BE49-F238E27FC236}">
              <a16:creationId xmlns:a16="http://schemas.microsoft.com/office/drawing/2014/main" id="{00000000-0008-0000-0600-0000D6010000}"/>
            </a:ext>
          </a:extLst>
        </xdr:cNvPr>
        <xdr:cNvSpPr txBox="1"/>
      </xdr:nvSpPr>
      <xdr:spPr>
        <a:xfrm>
          <a:off x="10528300" y="16179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152126</xdr:rowOff>
    </xdr:from>
    <xdr:to>
      <xdr:col>50</xdr:col>
      <xdr:colOff>165100</xdr:colOff>
      <xdr:row>95</xdr:row>
      <xdr:rowOff>82276</xdr:rowOff>
    </xdr:to>
    <xdr:sp macro="" textlink="">
      <xdr:nvSpPr>
        <xdr:cNvPr id="471" name="楕円 470">
          <a:extLst>
            <a:ext uri="{FF2B5EF4-FFF2-40B4-BE49-F238E27FC236}">
              <a16:creationId xmlns:a16="http://schemas.microsoft.com/office/drawing/2014/main" id="{00000000-0008-0000-0600-0000D7010000}"/>
            </a:ext>
          </a:extLst>
        </xdr:cNvPr>
        <xdr:cNvSpPr/>
      </xdr:nvSpPr>
      <xdr:spPr>
        <a:xfrm>
          <a:off x="9588500" y="16268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98803</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9372111" y="16043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53953</xdr:rowOff>
    </xdr:from>
    <xdr:to>
      <xdr:col>46</xdr:col>
      <xdr:colOff>38100</xdr:colOff>
      <xdr:row>95</xdr:row>
      <xdr:rowOff>155553</xdr:rowOff>
    </xdr:to>
    <xdr:sp macro="" textlink="">
      <xdr:nvSpPr>
        <xdr:cNvPr id="473" name="楕円 472">
          <a:extLst>
            <a:ext uri="{FF2B5EF4-FFF2-40B4-BE49-F238E27FC236}">
              <a16:creationId xmlns:a16="http://schemas.microsoft.com/office/drawing/2014/main" id="{00000000-0008-0000-0600-0000D9010000}"/>
            </a:ext>
          </a:extLst>
        </xdr:cNvPr>
        <xdr:cNvSpPr/>
      </xdr:nvSpPr>
      <xdr:spPr>
        <a:xfrm>
          <a:off x="8699500" y="16341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630</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483111" y="16116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93810</xdr:rowOff>
    </xdr:from>
    <xdr:to>
      <xdr:col>41</xdr:col>
      <xdr:colOff>101600</xdr:colOff>
      <xdr:row>95</xdr:row>
      <xdr:rowOff>23960</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7810500" y="16210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40487</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594111" y="15985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163716</xdr:rowOff>
    </xdr:from>
    <xdr:to>
      <xdr:col>36</xdr:col>
      <xdr:colOff>165100</xdr:colOff>
      <xdr:row>95</xdr:row>
      <xdr:rowOff>93866</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6921500" y="16280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110393</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05111" y="16055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79" name="正方形/長方形 478">
          <a:extLst>
            <a:ext uri="{FF2B5EF4-FFF2-40B4-BE49-F238E27FC236}">
              <a16:creationId xmlns:a16="http://schemas.microsoft.com/office/drawing/2014/main" id="{00000000-0008-0000-0600-0000D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0" name="正方形/長方形 479">
          <a:extLst>
            <a:ext uri="{FF2B5EF4-FFF2-40B4-BE49-F238E27FC236}">
              <a16:creationId xmlns:a16="http://schemas.microsoft.com/office/drawing/2014/main" id="{00000000-0008-0000-0600-0000E0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1" name="正方形/長方形 480">
          <a:extLst>
            <a:ext uri="{FF2B5EF4-FFF2-40B4-BE49-F238E27FC236}">
              <a16:creationId xmlns:a16="http://schemas.microsoft.com/office/drawing/2014/main" id="{00000000-0008-0000-0600-0000E1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2" name="正方形/長方形 481">
          <a:extLst>
            <a:ext uri="{FF2B5EF4-FFF2-40B4-BE49-F238E27FC236}">
              <a16:creationId xmlns:a16="http://schemas.microsoft.com/office/drawing/2014/main" id="{00000000-0008-0000-0600-0000E2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3" name="正方形/長方形 482">
          <a:extLst>
            <a:ext uri="{FF2B5EF4-FFF2-40B4-BE49-F238E27FC236}">
              <a16:creationId xmlns:a16="http://schemas.microsoft.com/office/drawing/2014/main" id="{00000000-0008-0000-0600-0000E3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88" name="直線コネクタ 487">
          <a:extLst>
            <a:ext uri="{FF2B5EF4-FFF2-40B4-BE49-F238E27FC236}">
              <a16:creationId xmlns:a16="http://schemas.microsoft.com/office/drawing/2014/main" id="{00000000-0008-0000-0600-0000E8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89" name="直線コネクタ 488">
          <a:extLst>
            <a:ext uri="{FF2B5EF4-FFF2-40B4-BE49-F238E27FC236}">
              <a16:creationId xmlns:a16="http://schemas.microsoft.com/office/drawing/2014/main" id="{00000000-0008-0000-0600-0000E9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1" name="直線コネクタ 490">
          <a:extLst>
            <a:ext uri="{FF2B5EF4-FFF2-40B4-BE49-F238E27FC236}">
              <a16:creationId xmlns:a16="http://schemas.microsoft.com/office/drawing/2014/main" id="{00000000-0008-0000-0600-0000EB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3" name="直線コネクタ 492">
          <a:extLst>
            <a:ext uri="{FF2B5EF4-FFF2-40B4-BE49-F238E27FC236}">
              <a16:creationId xmlns:a16="http://schemas.microsoft.com/office/drawing/2014/main" id="{00000000-0008-0000-0600-0000ED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499" name="災害復旧事業費グラフ枠">
          <a:extLst>
            <a:ext uri="{FF2B5EF4-FFF2-40B4-BE49-F238E27FC236}">
              <a16:creationId xmlns:a16="http://schemas.microsoft.com/office/drawing/2014/main" id="{00000000-0008-0000-0600-0000F3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32098</xdr:rowOff>
    </xdr:from>
    <xdr:to>
      <xdr:col>85</xdr:col>
      <xdr:colOff>126364</xdr:colOff>
      <xdr:row>38</xdr:row>
      <xdr:rowOff>139700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flipV="1">
          <a:off x="16317595" y="5175598"/>
          <a:ext cx="1269" cy="14792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01" name="災害復旧事業費最小値テキスト">
          <a:extLst>
            <a:ext uri="{FF2B5EF4-FFF2-40B4-BE49-F238E27FC236}">
              <a16:creationId xmlns:a16="http://schemas.microsoft.com/office/drawing/2014/main" id="{00000000-0008-0000-0600-0000F501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150225</xdr:rowOff>
    </xdr:from>
    <xdr:ext cx="534377" cy="259045"/>
    <xdr:sp macro="" textlink="">
      <xdr:nvSpPr>
        <xdr:cNvPr id="503" name="災害復旧事業費最大値テキスト">
          <a:extLst>
            <a:ext uri="{FF2B5EF4-FFF2-40B4-BE49-F238E27FC236}">
              <a16:creationId xmlns:a16="http://schemas.microsoft.com/office/drawing/2014/main" id="{00000000-0008-0000-0600-0000F7010000}"/>
            </a:ext>
          </a:extLst>
        </xdr:cNvPr>
        <xdr:cNvSpPr txBox="1"/>
      </xdr:nvSpPr>
      <xdr:spPr>
        <a:xfrm>
          <a:off x="16370300" y="4950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64,707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32098</xdr:rowOff>
    </xdr:from>
    <xdr:to>
      <xdr:col>86</xdr:col>
      <xdr:colOff>25400</xdr:colOff>
      <xdr:row>30</xdr:row>
      <xdr:rowOff>32098</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6230600" y="51755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139700</xdr:rowOff>
    </xdr:from>
    <xdr:to>
      <xdr:col>85</xdr:col>
      <xdr:colOff>127000</xdr:colOff>
      <xdr:row>38</xdr:row>
      <xdr:rowOff>139700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167624</xdr:rowOff>
    </xdr:from>
    <xdr:ext cx="469744" cy="259045"/>
    <xdr:sp macro="" textlink="">
      <xdr:nvSpPr>
        <xdr:cNvPr id="506" name="災害復旧事業費平均値テキスト">
          <a:extLst>
            <a:ext uri="{FF2B5EF4-FFF2-40B4-BE49-F238E27FC236}">
              <a16:creationId xmlns:a16="http://schemas.microsoft.com/office/drawing/2014/main" id="{00000000-0008-0000-0600-0000FA010000}"/>
            </a:ext>
          </a:extLst>
        </xdr:cNvPr>
        <xdr:cNvSpPr txBox="1"/>
      </xdr:nvSpPr>
      <xdr:spPr>
        <a:xfrm>
          <a:off x="16370300" y="633982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144747</xdr:rowOff>
    </xdr:from>
    <xdr:to>
      <xdr:col>85</xdr:col>
      <xdr:colOff>177800</xdr:colOff>
      <xdr:row>38</xdr:row>
      <xdr:rowOff>74897</xdr:rowOff>
    </xdr:to>
    <xdr:sp macro="" textlink="">
      <xdr:nvSpPr>
        <xdr:cNvPr id="507" name="フローチャート: 判断 506">
          <a:extLst>
            <a:ext uri="{FF2B5EF4-FFF2-40B4-BE49-F238E27FC236}">
              <a16:creationId xmlns:a16="http://schemas.microsoft.com/office/drawing/2014/main" id="{00000000-0008-0000-0600-0000FB010000}"/>
            </a:ext>
          </a:extLst>
        </xdr:cNvPr>
        <xdr:cNvSpPr/>
      </xdr:nvSpPr>
      <xdr:spPr>
        <a:xfrm>
          <a:off x="16268700" y="6488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139700</xdr:rowOff>
    </xdr:from>
    <xdr:to>
      <xdr:col>81</xdr:col>
      <xdr:colOff>50800</xdr:colOff>
      <xdr:row>38</xdr:row>
      <xdr:rowOff>139700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168956</xdr:rowOff>
    </xdr:from>
    <xdr:to>
      <xdr:col>81</xdr:col>
      <xdr:colOff>101600</xdr:colOff>
      <xdr:row>38</xdr:row>
      <xdr:rowOff>99106</xdr:rowOff>
    </xdr:to>
    <xdr:sp macro="" textlink="">
      <xdr:nvSpPr>
        <xdr:cNvPr id="509" name="フローチャート: 判断 508">
          <a:extLst>
            <a:ext uri="{FF2B5EF4-FFF2-40B4-BE49-F238E27FC236}">
              <a16:creationId xmlns:a16="http://schemas.microsoft.com/office/drawing/2014/main" id="{00000000-0008-0000-0600-0000FD010000}"/>
            </a:ext>
          </a:extLst>
        </xdr:cNvPr>
        <xdr:cNvSpPr/>
      </xdr:nvSpPr>
      <xdr:spPr>
        <a:xfrm>
          <a:off x="15430500" y="6512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115633</xdr:rowOff>
    </xdr:from>
    <xdr:ext cx="469744"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5246428" y="6287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139700</xdr:rowOff>
    </xdr:from>
    <xdr:to>
      <xdr:col>76</xdr:col>
      <xdr:colOff>114300</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3703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126322</xdr:rowOff>
    </xdr:from>
    <xdr:to>
      <xdr:col>76</xdr:col>
      <xdr:colOff>165100</xdr:colOff>
      <xdr:row>38</xdr:row>
      <xdr:rowOff>56472</xdr:rowOff>
    </xdr:to>
    <xdr:sp macro="" textlink="">
      <xdr:nvSpPr>
        <xdr:cNvPr id="512" name="フローチャート: 判断 511">
          <a:extLst>
            <a:ext uri="{FF2B5EF4-FFF2-40B4-BE49-F238E27FC236}">
              <a16:creationId xmlns:a16="http://schemas.microsoft.com/office/drawing/2014/main" id="{00000000-0008-0000-0600-000000020000}"/>
            </a:ext>
          </a:extLst>
        </xdr:cNvPr>
        <xdr:cNvSpPr/>
      </xdr:nvSpPr>
      <xdr:spPr>
        <a:xfrm>
          <a:off x="14541500" y="646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72999</xdr:rowOff>
    </xdr:from>
    <xdr:ext cx="469744"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4357428" y="62451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139700</xdr:rowOff>
    </xdr:from>
    <xdr:to>
      <xdr:col>71</xdr:col>
      <xdr:colOff>177800</xdr:colOff>
      <xdr:row>38</xdr:row>
      <xdr:rowOff>139700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81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82499</xdr:rowOff>
    </xdr:from>
    <xdr:to>
      <xdr:col>72</xdr:col>
      <xdr:colOff>38100</xdr:colOff>
      <xdr:row>38</xdr:row>
      <xdr:rowOff>12649</xdr:rowOff>
    </xdr:to>
    <xdr:sp macro="" textlink="">
      <xdr:nvSpPr>
        <xdr:cNvPr id="515" name="フローチャート: 判断 514">
          <a:extLst>
            <a:ext uri="{FF2B5EF4-FFF2-40B4-BE49-F238E27FC236}">
              <a16:creationId xmlns:a16="http://schemas.microsoft.com/office/drawing/2014/main" id="{00000000-0008-0000-0600-000003020000}"/>
            </a:ext>
          </a:extLst>
        </xdr:cNvPr>
        <xdr:cNvSpPr/>
      </xdr:nvSpPr>
      <xdr:spPr>
        <a:xfrm>
          <a:off x="13652500" y="6426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29176</xdr:rowOff>
    </xdr:from>
    <xdr:ext cx="469744"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3468428" y="6201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114755</xdr:rowOff>
    </xdr:from>
    <xdr:to>
      <xdr:col>67</xdr:col>
      <xdr:colOff>101600</xdr:colOff>
      <xdr:row>37</xdr:row>
      <xdr:rowOff>44905</xdr:rowOff>
    </xdr:to>
    <xdr:sp macro="" textlink="">
      <xdr:nvSpPr>
        <xdr:cNvPr id="517" name="フローチャート: 判断 516">
          <a:extLst>
            <a:ext uri="{FF2B5EF4-FFF2-40B4-BE49-F238E27FC236}">
              <a16:creationId xmlns:a16="http://schemas.microsoft.com/office/drawing/2014/main" id="{00000000-0008-0000-0600-000005020000}"/>
            </a:ext>
          </a:extLst>
        </xdr:cNvPr>
        <xdr:cNvSpPr/>
      </xdr:nvSpPr>
      <xdr:spPr>
        <a:xfrm>
          <a:off x="12763500" y="628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61432</xdr:rowOff>
    </xdr:from>
    <xdr:ext cx="534377"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2547111" y="6062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24" name="楕円 523">
          <a:extLst>
            <a:ext uri="{FF2B5EF4-FFF2-40B4-BE49-F238E27FC236}">
              <a16:creationId xmlns:a16="http://schemas.microsoft.com/office/drawing/2014/main" id="{00000000-0008-0000-0600-00000C020000}"/>
            </a:ext>
          </a:extLst>
        </xdr:cNvPr>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3827</xdr:rowOff>
    </xdr:from>
    <xdr:ext cx="249299" cy="259045"/>
    <xdr:sp macro="" textlink="">
      <xdr:nvSpPr>
        <xdr:cNvPr id="525" name="災害復旧事業費該当値テキスト">
          <a:extLst>
            <a:ext uri="{FF2B5EF4-FFF2-40B4-BE49-F238E27FC236}">
              <a16:creationId xmlns:a16="http://schemas.microsoft.com/office/drawing/2014/main" id="{00000000-0008-0000-0600-00000D020000}"/>
            </a:ext>
          </a:extLst>
        </xdr:cNvPr>
        <xdr:cNvSpPr txBox="1"/>
      </xdr:nvSpPr>
      <xdr:spPr>
        <a:xfrm>
          <a:off x="16370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26" name="楕円 525">
          <a:extLst>
            <a:ext uri="{FF2B5EF4-FFF2-40B4-BE49-F238E27FC236}">
              <a16:creationId xmlns:a16="http://schemas.microsoft.com/office/drawing/2014/main" id="{00000000-0008-0000-0600-00000E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28" name="楕円 527">
          <a:extLst>
            <a:ext uri="{FF2B5EF4-FFF2-40B4-BE49-F238E27FC236}">
              <a16:creationId xmlns:a16="http://schemas.microsoft.com/office/drawing/2014/main" id="{00000000-0008-0000-0600-000010020000}"/>
            </a:ext>
          </a:extLst>
        </xdr:cNvPr>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30" name="楕円 529">
          <a:extLst>
            <a:ext uri="{FF2B5EF4-FFF2-40B4-BE49-F238E27FC236}">
              <a16:creationId xmlns:a16="http://schemas.microsoft.com/office/drawing/2014/main" id="{00000000-0008-0000-0600-000012020000}"/>
            </a:ext>
          </a:extLst>
        </xdr:cNvPr>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10177</xdr:rowOff>
    </xdr:from>
    <xdr:ext cx="249299"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357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88900</xdr:rowOff>
    </xdr:from>
    <xdr:to>
      <xdr:col>67</xdr:col>
      <xdr:colOff>101600</xdr:colOff>
      <xdr:row>39</xdr:row>
      <xdr:rowOff>19050</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10177</xdr:rowOff>
    </xdr:from>
    <xdr:ext cx="249299"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268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4" name="正方形/長方形 533">
          <a:extLst>
            <a:ext uri="{FF2B5EF4-FFF2-40B4-BE49-F238E27FC236}">
              <a16:creationId xmlns:a16="http://schemas.microsoft.com/office/drawing/2014/main" id="{00000000-0008-0000-0600-000016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5" name="正方形/長方形 534">
          <a:extLst>
            <a:ext uri="{FF2B5EF4-FFF2-40B4-BE49-F238E27FC236}">
              <a16:creationId xmlns:a16="http://schemas.microsoft.com/office/drawing/2014/main" id="{00000000-0008-0000-0600-000017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36" name="正方形/長方形 535">
          <a:extLst>
            <a:ext uri="{FF2B5EF4-FFF2-40B4-BE49-F238E27FC236}">
              <a16:creationId xmlns:a16="http://schemas.microsoft.com/office/drawing/2014/main" id="{00000000-0008-0000-0600-000018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37" name="正方形/長方形 536">
          <a:extLst>
            <a:ext uri="{FF2B5EF4-FFF2-40B4-BE49-F238E27FC236}">
              <a16:creationId xmlns:a16="http://schemas.microsoft.com/office/drawing/2014/main" id="{00000000-0008-0000-0600-000019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38" name="正方形/長方形 537">
          <a:extLst>
            <a:ext uri="{FF2B5EF4-FFF2-40B4-BE49-F238E27FC236}">
              <a16:creationId xmlns:a16="http://schemas.microsoft.com/office/drawing/2014/main" id="{00000000-0008-0000-0600-00001A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3" name="直線コネクタ 542">
          <a:extLst>
            <a:ext uri="{FF2B5EF4-FFF2-40B4-BE49-F238E27FC236}">
              <a16:creationId xmlns:a16="http://schemas.microsoft.com/office/drawing/2014/main" id="{00000000-0008-0000-0600-00001F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4" name="直線コネクタ 543">
          <a:extLst>
            <a:ext uri="{FF2B5EF4-FFF2-40B4-BE49-F238E27FC236}">
              <a16:creationId xmlns:a16="http://schemas.microsoft.com/office/drawing/2014/main" id="{00000000-0008-0000-0600-00002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46" name="直線コネクタ 545">
          <a:extLst>
            <a:ext uri="{FF2B5EF4-FFF2-40B4-BE49-F238E27FC236}">
              <a16:creationId xmlns:a16="http://schemas.microsoft.com/office/drawing/2014/main" id="{00000000-0008-0000-0600-000022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48" name="失業対策事業費グラフ枠">
          <a:extLst>
            <a:ext uri="{FF2B5EF4-FFF2-40B4-BE49-F238E27FC236}">
              <a16:creationId xmlns:a16="http://schemas.microsoft.com/office/drawing/2014/main" id="{00000000-0008-0000-0600-000024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49" name="直線コネクタ 548">
          <a:extLst>
            <a:ext uri="{FF2B5EF4-FFF2-40B4-BE49-F238E27FC236}">
              <a16:creationId xmlns:a16="http://schemas.microsoft.com/office/drawing/2014/main" id="{00000000-0008-0000-0600-000025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0" name="失業対策事業費最小値テキスト">
          <a:extLst>
            <a:ext uri="{FF2B5EF4-FFF2-40B4-BE49-F238E27FC236}">
              <a16:creationId xmlns:a16="http://schemas.microsoft.com/office/drawing/2014/main" id="{00000000-0008-0000-0600-000026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1" name="直線コネクタ 550">
          <a:extLst>
            <a:ext uri="{FF2B5EF4-FFF2-40B4-BE49-F238E27FC236}">
              <a16:creationId xmlns:a16="http://schemas.microsoft.com/office/drawing/2014/main" id="{00000000-0008-0000-0600-000027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2" name="失業対策事業費最大値テキスト">
          <a:extLst>
            <a:ext uri="{FF2B5EF4-FFF2-40B4-BE49-F238E27FC236}">
              <a16:creationId xmlns:a16="http://schemas.microsoft.com/office/drawing/2014/main" id="{00000000-0008-0000-0600-000028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55" name="失業対策事業費平均値テキスト">
          <a:extLst>
            <a:ext uri="{FF2B5EF4-FFF2-40B4-BE49-F238E27FC236}">
              <a16:creationId xmlns:a16="http://schemas.microsoft.com/office/drawing/2014/main" id="{00000000-0008-0000-0600-00002B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56" name="フローチャート: 判断 555">
          <a:extLst>
            <a:ext uri="{FF2B5EF4-FFF2-40B4-BE49-F238E27FC236}">
              <a16:creationId xmlns:a16="http://schemas.microsoft.com/office/drawing/2014/main" id="{00000000-0008-0000-0600-00002C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58" name="フローチャート: 判断 557">
          <a:extLst>
            <a:ext uri="{FF2B5EF4-FFF2-40B4-BE49-F238E27FC236}">
              <a16:creationId xmlns:a16="http://schemas.microsoft.com/office/drawing/2014/main" id="{00000000-0008-0000-0600-00002E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59" name="テキスト ボックス 558">
          <a:extLst>
            <a:ext uri="{FF2B5EF4-FFF2-40B4-BE49-F238E27FC236}">
              <a16:creationId xmlns:a16="http://schemas.microsoft.com/office/drawing/2014/main" id="{00000000-0008-0000-0600-00002F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1" name="フローチャート: 判断 560">
          <a:extLst>
            <a:ext uri="{FF2B5EF4-FFF2-40B4-BE49-F238E27FC236}">
              <a16:creationId xmlns:a16="http://schemas.microsoft.com/office/drawing/2014/main" id="{00000000-0008-0000-0600-000031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4" name="フローチャート: 判断 563">
          <a:extLst>
            <a:ext uri="{FF2B5EF4-FFF2-40B4-BE49-F238E27FC236}">
              <a16:creationId xmlns:a16="http://schemas.microsoft.com/office/drawing/2014/main" id="{00000000-0008-0000-0600-000034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66" name="フローチャート: 判断 565">
          <a:extLst>
            <a:ext uri="{FF2B5EF4-FFF2-40B4-BE49-F238E27FC236}">
              <a16:creationId xmlns:a16="http://schemas.microsoft.com/office/drawing/2014/main" id="{00000000-0008-0000-0600-000036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3" name="楕円 572">
          <a:extLst>
            <a:ext uri="{FF2B5EF4-FFF2-40B4-BE49-F238E27FC236}">
              <a16:creationId xmlns:a16="http://schemas.microsoft.com/office/drawing/2014/main" id="{00000000-0008-0000-0600-00003D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4" name="失業対策事業費該当値テキスト">
          <a:extLst>
            <a:ext uri="{FF2B5EF4-FFF2-40B4-BE49-F238E27FC236}">
              <a16:creationId xmlns:a16="http://schemas.microsoft.com/office/drawing/2014/main" id="{00000000-0008-0000-0600-00003E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75" name="楕円 574">
          <a:extLst>
            <a:ext uri="{FF2B5EF4-FFF2-40B4-BE49-F238E27FC236}">
              <a16:creationId xmlns:a16="http://schemas.microsoft.com/office/drawing/2014/main" id="{00000000-0008-0000-0600-00003F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77" name="楕円 576">
          <a:extLst>
            <a:ext uri="{FF2B5EF4-FFF2-40B4-BE49-F238E27FC236}">
              <a16:creationId xmlns:a16="http://schemas.microsoft.com/office/drawing/2014/main" id="{00000000-0008-0000-0600-000041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79" name="楕円 578">
          <a:extLst>
            <a:ext uri="{FF2B5EF4-FFF2-40B4-BE49-F238E27FC236}">
              <a16:creationId xmlns:a16="http://schemas.microsoft.com/office/drawing/2014/main" id="{00000000-0008-0000-0600-000043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3" name="正方形/長方形 582">
          <a:extLst>
            <a:ext uri="{FF2B5EF4-FFF2-40B4-BE49-F238E27FC236}">
              <a16:creationId xmlns:a16="http://schemas.microsoft.com/office/drawing/2014/main" id="{00000000-0008-0000-0600-000047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4" name="正方形/長方形 583">
          <a:extLst>
            <a:ext uri="{FF2B5EF4-FFF2-40B4-BE49-F238E27FC236}">
              <a16:creationId xmlns:a16="http://schemas.microsoft.com/office/drawing/2014/main" id="{00000000-0008-0000-0600-000048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85" name="正方形/長方形 584">
          <a:extLst>
            <a:ext uri="{FF2B5EF4-FFF2-40B4-BE49-F238E27FC236}">
              <a16:creationId xmlns:a16="http://schemas.microsoft.com/office/drawing/2014/main" id="{00000000-0008-0000-0600-000049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86" name="正方形/長方形 585">
          <a:extLst>
            <a:ext uri="{FF2B5EF4-FFF2-40B4-BE49-F238E27FC236}">
              <a16:creationId xmlns:a16="http://schemas.microsoft.com/office/drawing/2014/main" id="{00000000-0008-0000-0600-00004A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87" name="正方形/長方形 586">
          <a:extLst>
            <a:ext uri="{FF2B5EF4-FFF2-40B4-BE49-F238E27FC236}">
              <a16:creationId xmlns:a16="http://schemas.microsoft.com/office/drawing/2014/main" id="{00000000-0008-0000-0600-00004B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2" name="直線コネクタ 591">
          <a:extLst>
            <a:ext uri="{FF2B5EF4-FFF2-40B4-BE49-F238E27FC236}">
              <a16:creationId xmlns:a16="http://schemas.microsoft.com/office/drawing/2014/main" id="{00000000-0008-0000-0600-000050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594" name="直線コネクタ 593">
          <a:extLst>
            <a:ext uri="{FF2B5EF4-FFF2-40B4-BE49-F238E27FC236}">
              <a16:creationId xmlns:a16="http://schemas.microsoft.com/office/drawing/2014/main" id="{00000000-0008-0000-0600-000052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596" name="直線コネクタ 595">
          <a:extLst>
            <a:ext uri="{FF2B5EF4-FFF2-40B4-BE49-F238E27FC236}">
              <a16:creationId xmlns:a16="http://schemas.microsoft.com/office/drawing/2014/main" id="{00000000-0008-0000-0600-000054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598" name="直線コネクタ 597">
          <a:extLst>
            <a:ext uri="{FF2B5EF4-FFF2-40B4-BE49-F238E27FC236}">
              <a16:creationId xmlns:a16="http://schemas.microsoft.com/office/drawing/2014/main" id="{00000000-0008-0000-0600-000056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0" name="直線コネクタ 599">
          <a:extLst>
            <a:ext uri="{FF2B5EF4-FFF2-40B4-BE49-F238E27FC236}">
              <a16:creationId xmlns:a16="http://schemas.microsoft.com/office/drawing/2014/main" id="{00000000-0008-0000-0600-000058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6" name="公債費グラフ枠">
          <a:extLst>
            <a:ext uri="{FF2B5EF4-FFF2-40B4-BE49-F238E27FC236}">
              <a16:creationId xmlns:a16="http://schemas.microsoft.com/office/drawing/2014/main" id="{00000000-0008-0000-0600-00005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69</xdr:row>
      <xdr:rowOff>144310</xdr:rowOff>
    </xdr:from>
    <xdr:to>
      <xdr:col>85</xdr:col>
      <xdr:colOff>126364</xdr:colOff>
      <xdr:row>79</xdr:row>
      <xdr:rowOff>107620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flipV="1">
          <a:off x="16317595" y="11974360"/>
          <a:ext cx="1269" cy="1677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111447</xdr:rowOff>
    </xdr:from>
    <xdr:ext cx="534377" cy="259045"/>
    <xdr:sp macro="" textlink="">
      <xdr:nvSpPr>
        <xdr:cNvPr id="608" name="公債費最小値テキスト">
          <a:extLst>
            <a:ext uri="{FF2B5EF4-FFF2-40B4-BE49-F238E27FC236}">
              <a16:creationId xmlns:a16="http://schemas.microsoft.com/office/drawing/2014/main" id="{00000000-0008-0000-0600-000060020000}"/>
            </a:ext>
          </a:extLst>
        </xdr:cNvPr>
        <xdr:cNvSpPr txBox="1"/>
      </xdr:nvSpPr>
      <xdr:spPr>
        <a:xfrm>
          <a:off x="16370300" y="13655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107620</xdr:rowOff>
    </xdr:from>
    <xdr:to>
      <xdr:col>86</xdr:col>
      <xdr:colOff>25400</xdr:colOff>
      <xdr:row>79</xdr:row>
      <xdr:rowOff>107620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6230600" y="1365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90987</xdr:rowOff>
    </xdr:from>
    <xdr:ext cx="599010" cy="259045"/>
    <xdr:sp macro="" textlink="">
      <xdr:nvSpPr>
        <xdr:cNvPr id="610" name="公債費最大値テキスト">
          <a:extLst>
            <a:ext uri="{FF2B5EF4-FFF2-40B4-BE49-F238E27FC236}">
              <a16:creationId xmlns:a16="http://schemas.microsoft.com/office/drawing/2014/main" id="{00000000-0008-0000-0600-000062020000}"/>
            </a:ext>
          </a:extLst>
        </xdr:cNvPr>
        <xdr:cNvSpPr txBox="1"/>
      </xdr:nvSpPr>
      <xdr:spPr>
        <a:xfrm>
          <a:off x="16370300" y="11749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69</xdr:row>
      <xdr:rowOff>144310</xdr:rowOff>
    </xdr:from>
    <xdr:to>
      <xdr:col>86</xdr:col>
      <xdr:colOff>25400</xdr:colOff>
      <xdr:row>69</xdr:row>
      <xdr:rowOff>144310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6230600" y="11974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145809</xdr:rowOff>
    </xdr:from>
    <xdr:to>
      <xdr:col>85</xdr:col>
      <xdr:colOff>127000</xdr:colOff>
      <xdr:row>74</xdr:row>
      <xdr:rowOff>152273</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5481300" y="12833109"/>
          <a:ext cx="838200" cy="6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88092</xdr:rowOff>
    </xdr:from>
    <xdr:ext cx="534377" cy="259045"/>
    <xdr:sp macro="" textlink="">
      <xdr:nvSpPr>
        <xdr:cNvPr id="613" name="公債費平均値テキスト">
          <a:extLst>
            <a:ext uri="{FF2B5EF4-FFF2-40B4-BE49-F238E27FC236}">
              <a16:creationId xmlns:a16="http://schemas.microsoft.com/office/drawing/2014/main" id="{00000000-0008-0000-0600-000065020000}"/>
            </a:ext>
          </a:extLst>
        </xdr:cNvPr>
        <xdr:cNvSpPr txBox="1"/>
      </xdr:nvSpPr>
      <xdr:spPr>
        <a:xfrm>
          <a:off x="16370300" y="131182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109665</xdr:rowOff>
    </xdr:from>
    <xdr:to>
      <xdr:col>85</xdr:col>
      <xdr:colOff>177800</xdr:colOff>
      <xdr:row>77</xdr:row>
      <xdr:rowOff>39815</xdr:rowOff>
    </xdr:to>
    <xdr:sp macro="" textlink="">
      <xdr:nvSpPr>
        <xdr:cNvPr id="614" name="フローチャート: 判断 613">
          <a:extLst>
            <a:ext uri="{FF2B5EF4-FFF2-40B4-BE49-F238E27FC236}">
              <a16:creationId xmlns:a16="http://schemas.microsoft.com/office/drawing/2014/main" id="{00000000-0008-0000-0600-000066020000}"/>
            </a:ext>
          </a:extLst>
        </xdr:cNvPr>
        <xdr:cNvSpPr/>
      </xdr:nvSpPr>
      <xdr:spPr>
        <a:xfrm>
          <a:off x="16268700" y="13139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145809</xdr:rowOff>
    </xdr:from>
    <xdr:to>
      <xdr:col>81</xdr:col>
      <xdr:colOff>50800</xdr:colOff>
      <xdr:row>75</xdr:row>
      <xdr:rowOff>69761</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flipV="1">
          <a:off x="14592300" y="12833109"/>
          <a:ext cx="889000" cy="95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101309</xdr:rowOff>
    </xdr:from>
    <xdr:to>
      <xdr:col>81</xdr:col>
      <xdr:colOff>101600</xdr:colOff>
      <xdr:row>77</xdr:row>
      <xdr:rowOff>31459</xdr:rowOff>
    </xdr:to>
    <xdr:sp macro="" textlink="">
      <xdr:nvSpPr>
        <xdr:cNvPr id="616" name="フローチャート: 判断 615">
          <a:extLst>
            <a:ext uri="{FF2B5EF4-FFF2-40B4-BE49-F238E27FC236}">
              <a16:creationId xmlns:a16="http://schemas.microsoft.com/office/drawing/2014/main" id="{00000000-0008-0000-0600-000068020000}"/>
            </a:ext>
          </a:extLst>
        </xdr:cNvPr>
        <xdr:cNvSpPr/>
      </xdr:nvSpPr>
      <xdr:spPr>
        <a:xfrm>
          <a:off x="15430500" y="13131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22586</xdr:rowOff>
    </xdr:from>
    <xdr:ext cx="534377"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5214111" y="13224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69761</xdr:rowOff>
    </xdr:from>
    <xdr:to>
      <xdr:col>76</xdr:col>
      <xdr:colOff>114300</xdr:colOff>
      <xdr:row>75</xdr:row>
      <xdr:rowOff>146813</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flipV="1">
          <a:off x="13703300" y="12928511"/>
          <a:ext cx="889000" cy="77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138010</xdr:rowOff>
    </xdr:from>
    <xdr:to>
      <xdr:col>76</xdr:col>
      <xdr:colOff>165100</xdr:colOff>
      <xdr:row>77</xdr:row>
      <xdr:rowOff>68160</xdr:rowOff>
    </xdr:to>
    <xdr:sp macro="" textlink="">
      <xdr:nvSpPr>
        <xdr:cNvPr id="619" name="フローチャート: 判断 618">
          <a:extLst>
            <a:ext uri="{FF2B5EF4-FFF2-40B4-BE49-F238E27FC236}">
              <a16:creationId xmlns:a16="http://schemas.microsoft.com/office/drawing/2014/main" id="{00000000-0008-0000-0600-00006B020000}"/>
            </a:ext>
          </a:extLst>
        </xdr:cNvPr>
        <xdr:cNvSpPr/>
      </xdr:nvSpPr>
      <xdr:spPr>
        <a:xfrm>
          <a:off x="14541500" y="13168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59287</xdr:rowOff>
    </xdr:from>
    <xdr:ext cx="534377"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4325111" y="13260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146813</xdr:rowOff>
    </xdr:from>
    <xdr:to>
      <xdr:col>71</xdr:col>
      <xdr:colOff>177800</xdr:colOff>
      <xdr:row>76</xdr:row>
      <xdr:rowOff>70586</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flipV="1">
          <a:off x="12814300" y="13005563"/>
          <a:ext cx="889000" cy="95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149949</xdr:rowOff>
    </xdr:from>
    <xdr:to>
      <xdr:col>72</xdr:col>
      <xdr:colOff>38100</xdr:colOff>
      <xdr:row>77</xdr:row>
      <xdr:rowOff>80099</xdr:rowOff>
    </xdr:to>
    <xdr:sp macro="" textlink="">
      <xdr:nvSpPr>
        <xdr:cNvPr id="622" name="フローチャート: 判断 621">
          <a:extLst>
            <a:ext uri="{FF2B5EF4-FFF2-40B4-BE49-F238E27FC236}">
              <a16:creationId xmlns:a16="http://schemas.microsoft.com/office/drawing/2014/main" id="{00000000-0008-0000-0600-00006E020000}"/>
            </a:ext>
          </a:extLst>
        </xdr:cNvPr>
        <xdr:cNvSpPr/>
      </xdr:nvSpPr>
      <xdr:spPr>
        <a:xfrm>
          <a:off x="13652500" y="13180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71226</xdr:rowOff>
    </xdr:from>
    <xdr:ext cx="534377"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3436111" y="13272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121958</xdr:rowOff>
    </xdr:from>
    <xdr:to>
      <xdr:col>67</xdr:col>
      <xdr:colOff>101600</xdr:colOff>
      <xdr:row>77</xdr:row>
      <xdr:rowOff>52108</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2763500" y="1315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43235</xdr:rowOff>
    </xdr:from>
    <xdr:ext cx="534377"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2547111" y="13244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101473</xdr:rowOff>
    </xdr:from>
    <xdr:to>
      <xdr:col>85</xdr:col>
      <xdr:colOff>177800</xdr:colOff>
      <xdr:row>75</xdr:row>
      <xdr:rowOff>31623</xdr:rowOff>
    </xdr:to>
    <xdr:sp macro="" textlink="">
      <xdr:nvSpPr>
        <xdr:cNvPr id="631" name="楕円 630">
          <a:extLst>
            <a:ext uri="{FF2B5EF4-FFF2-40B4-BE49-F238E27FC236}">
              <a16:creationId xmlns:a16="http://schemas.microsoft.com/office/drawing/2014/main" id="{00000000-0008-0000-0600-000077020000}"/>
            </a:ext>
          </a:extLst>
        </xdr:cNvPr>
        <xdr:cNvSpPr/>
      </xdr:nvSpPr>
      <xdr:spPr>
        <a:xfrm>
          <a:off x="16268700" y="12788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124350</xdr:rowOff>
    </xdr:from>
    <xdr:ext cx="534377" cy="259045"/>
    <xdr:sp macro="" textlink="">
      <xdr:nvSpPr>
        <xdr:cNvPr id="632" name="公債費該当値テキスト">
          <a:extLst>
            <a:ext uri="{FF2B5EF4-FFF2-40B4-BE49-F238E27FC236}">
              <a16:creationId xmlns:a16="http://schemas.microsoft.com/office/drawing/2014/main" id="{00000000-0008-0000-0600-000078020000}"/>
            </a:ext>
          </a:extLst>
        </xdr:cNvPr>
        <xdr:cNvSpPr txBox="1"/>
      </xdr:nvSpPr>
      <xdr:spPr>
        <a:xfrm>
          <a:off x="16370300" y="12640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95009</xdr:rowOff>
    </xdr:from>
    <xdr:to>
      <xdr:col>81</xdr:col>
      <xdr:colOff>101600</xdr:colOff>
      <xdr:row>75</xdr:row>
      <xdr:rowOff>25159</xdr:rowOff>
    </xdr:to>
    <xdr:sp macro="" textlink="">
      <xdr:nvSpPr>
        <xdr:cNvPr id="633" name="楕円 632">
          <a:extLst>
            <a:ext uri="{FF2B5EF4-FFF2-40B4-BE49-F238E27FC236}">
              <a16:creationId xmlns:a16="http://schemas.microsoft.com/office/drawing/2014/main" id="{00000000-0008-0000-0600-000079020000}"/>
            </a:ext>
          </a:extLst>
        </xdr:cNvPr>
        <xdr:cNvSpPr/>
      </xdr:nvSpPr>
      <xdr:spPr>
        <a:xfrm>
          <a:off x="15430500" y="12782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41686</xdr:rowOff>
    </xdr:from>
    <xdr:ext cx="534377"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5214111" y="12557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18961</xdr:rowOff>
    </xdr:from>
    <xdr:to>
      <xdr:col>76</xdr:col>
      <xdr:colOff>165100</xdr:colOff>
      <xdr:row>75</xdr:row>
      <xdr:rowOff>120561</xdr:rowOff>
    </xdr:to>
    <xdr:sp macro="" textlink="">
      <xdr:nvSpPr>
        <xdr:cNvPr id="635" name="楕円 634">
          <a:extLst>
            <a:ext uri="{FF2B5EF4-FFF2-40B4-BE49-F238E27FC236}">
              <a16:creationId xmlns:a16="http://schemas.microsoft.com/office/drawing/2014/main" id="{00000000-0008-0000-0600-00007B020000}"/>
            </a:ext>
          </a:extLst>
        </xdr:cNvPr>
        <xdr:cNvSpPr/>
      </xdr:nvSpPr>
      <xdr:spPr>
        <a:xfrm>
          <a:off x="14541500" y="12877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137088</xdr:rowOff>
    </xdr:from>
    <xdr:ext cx="534377"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4325111" y="12652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96012</xdr:rowOff>
    </xdr:from>
    <xdr:to>
      <xdr:col>72</xdr:col>
      <xdr:colOff>38100</xdr:colOff>
      <xdr:row>76</xdr:row>
      <xdr:rowOff>26163</xdr:rowOff>
    </xdr:to>
    <xdr:sp macro="" textlink="">
      <xdr:nvSpPr>
        <xdr:cNvPr id="637" name="楕円 636">
          <a:extLst>
            <a:ext uri="{FF2B5EF4-FFF2-40B4-BE49-F238E27FC236}">
              <a16:creationId xmlns:a16="http://schemas.microsoft.com/office/drawing/2014/main" id="{00000000-0008-0000-0600-00007D020000}"/>
            </a:ext>
          </a:extLst>
        </xdr:cNvPr>
        <xdr:cNvSpPr/>
      </xdr:nvSpPr>
      <xdr:spPr>
        <a:xfrm>
          <a:off x="13652500" y="1295476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42689</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3436111" y="12729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19786</xdr:rowOff>
    </xdr:from>
    <xdr:to>
      <xdr:col>67</xdr:col>
      <xdr:colOff>101600</xdr:colOff>
      <xdr:row>76</xdr:row>
      <xdr:rowOff>121386</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2763500" y="13049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137913</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547111" y="12825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1" name="正方形/長方形 640">
          <a:extLst>
            <a:ext uri="{FF2B5EF4-FFF2-40B4-BE49-F238E27FC236}">
              <a16:creationId xmlns:a16="http://schemas.microsoft.com/office/drawing/2014/main" id="{00000000-0008-0000-0600-00008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2" name="正方形/長方形 641">
          <a:extLst>
            <a:ext uri="{FF2B5EF4-FFF2-40B4-BE49-F238E27FC236}">
              <a16:creationId xmlns:a16="http://schemas.microsoft.com/office/drawing/2014/main" id="{00000000-0008-0000-0600-00008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3" name="正方形/長方形 642">
          <a:extLst>
            <a:ext uri="{FF2B5EF4-FFF2-40B4-BE49-F238E27FC236}">
              <a16:creationId xmlns:a16="http://schemas.microsoft.com/office/drawing/2014/main" id="{00000000-0008-0000-0600-00008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33,801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0" name="直線コネクタ 649">
          <a:extLst>
            <a:ext uri="{FF2B5EF4-FFF2-40B4-BE49-F238E27FC236}">
              <a16:creationId xmlns:a16="http://schemas.microsoft.com/office/drawing/2014/main" id="{00000000-0008-0000-0600-00008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51" name="直線コネクタ 650">
          <a:extLst>
            <a:ext uri="{FF2B5EF4-FFF2-40B4-BE49-F238E27FC236}">
              <a16:creationId xmlns:a16="http://schemas.microsoft.com/office/drawing/2014/main" id="{00000000-0008-0000-0600-00008B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53" name="直線コネクタ 652">
          <a:extLst>
            <a:ext uri="{FF2B5EF4-FFF2-40B4-BE49-F238E27FC236}">
              <a16:creationId xmlns:a16="http://schemas.microsoft.com/office/drawing/2014/main" id="{00000000-0008-0000-0600-00008D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55" name="直線コネクタ 654">
          <a:extLst>
            <a:ext uri="{FF2B5EF4-FFF2-40B4-BE49-F238E27FC236}">
              <a16:creationId xmlns:a16="http://schemas.microsoft.com/office/drawing/2014/main" id="{00000000-0008-0000-0600-00008F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57" name="直線コネクタ 656">
          <a:extLst>
            <a:ext uri="{FF2B5EF4-FFF2-40B4-BE49-F238E27FC236}">
              <a16:creationId xmlns:a16="http://schemas.microsoft.com/office/drawing/2014/main" id="{00000000-0008-0000-0600-000091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3" name="積立金グラフ枠">
          <a:extLst>
            <a:ext uri="{FF2B5EF4-FFF2-40B4-BE49-F238E27FC236}">
              <a16:creationId xmlns:a16="http://schemas.microsoft.com/office/drawing/2014/main" id="{00000000-0008-0000-0600-000097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52237</xdr:rowOff>
    </xdr:from>
    <xdr:to>
      <xdr:col>85</xdr:col>
      <xdr:colOff>126364</xdr:colOff>
      <xdr:row>99</xdr:row>
      <xdr:rowOff>39920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flipV="1">
          <a:off x="16317595" y="15482737"/>
          <a:ext cx="1269" cy="15307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43747</xdr:rowOff>
    </xdr:from>
    <xdr:ext cx="469744" cy="259045"/>
    <xdr:sp macro="" textlink="">
      <xdr:nvSpPr>
        <xdr:cNvPr id="665" name="積立金最小値テキスト">
          <a:extLst>
            <a:ext uri="{FF2B5EF4-FFF2-40B4-BE49-F238E27FC236}">
              <a16:creationId xmlns:a16="http://schemas.microsoft.com/office/drawing/2014/main" id="{00000000-0008-0000-0600-000099020000}"/>
            </a:ext>
          </a:extLst>
        </xdr:cNvPr>
        <xdr:cNvSpPr txBox="1"/>
      </xdr:nvSpPr>
      <xdr:spPr>
        <a:xfrm>
          <a:off x="16370300" y="17017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39920</xdr:rowOff>
    </xdr:from>
    <xdr:to>
      <xdr:col>86</xdr:col>
      <xdr:colOff>25400</xdr:colOff>
      <xdr:row>99</xdr:row>
      <xdr:rowOff>39920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6230600" y="1701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170364</xdr:rowOff>
    </xdr:from>
    <xdr:ext cx="599010" cy="259045"/>
    <xdr:sp macro="" textlink="">
      <xdr:nvSpPr>
        <xdr:cNvPr id="667" name="積立金最大値テキスト">
          <a:extLst>
            <a:ext uri="{FF2B5EF4-FFF2-40B4-BE49-F238E27FC236}">
              <a16:creationId xmlns:a16="http://schemas.microsoft.com/office/drawing/2014/main" id="{00000000-0008-0000-0600-00009B020000}"/>
            </a:ext>
          </a:extLst>
        </xdr:cNvPr>
        <xdr:cNvSpPr txBox="1"/>
      </xdr:nvSpPr>
      <xdr:spPr>
        <a:xfrm>
          <a:off x="16370300" y="152579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402,956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52237</xdr:rowOff>
    </xdr:from>
    <xdr:to>
      <xdr:col>86</xdr:col>
      <xdr:colOff>25400</xdr:colOff>
      <xdr:row>90</xdr:row>
      <xdr:rowOff>52237</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6230600" y="154827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32441</xdr:rowOff>
    </xdr:from>
    <xdr:to>
      <xdr:col>85</xdr:col>
      <xdr:colOff>127000</xdr:colOff>
      <xdr:row>97</xdr:row>
      <xdr:rowOff>107159</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flipV="1">
          <a:off x="15481300" y="16663091"/>
          <a:ext cx="838200" cy="74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19649</xdr:rowOff>
    </xdr:from>
    <xdr:ext cx="534377" cy="259045"/>
    <xdr:sp macro="" textlink="">
      <xdr:nvSpPr>
        <xdr:cNvPr id="670" name="積立金平均値テキスト">
          <a:extLst>
            <a:ext uri="{FF2B5EF4-FFF2-40B4-BE49-F238E27FC236}">
              <a16:creationId xmlns:a16="http://schemas.microsoft.com/office/drawing/2014/main" id="{00000000-0008-0000-0600-00009E020000}"/>
            </a:ext>
          </a:extLst>
        </xdr:cNvPr>
        <xdr:cNvSpPr txBox="1"/>
      </xdr:nvSpPr>
      <xdr:spPr>
        <a:xfrm>
          <a:off x="16370300" y="168217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41222</xdr:rowOff>
    </xdr:from>
    <xdr:to>
      <xdr:col>85</xdr:col>
      <xdr:colOff>177800</xdr:colOff>
      <xdr:row>98</xdr:row>
      <xdr:rowOff>142822</xdr:rowOff>
    </xdr:to>
    <xdr:sp macro="" textlink="">
      <xdr:nvSpPr>
        <xdr:cNvPr id="671" name="フローチャート: 判断 670">
          <a:extLst>
            <a:ext uri="{FF2B5EF4-FFF2-40B4-BE49-F238E27FC236}">
              <a16:creationId xmlns:a16="http://schemas.microsoft.com/office/drawing/2014/main" id="{00000000-0008-0000-0600-00009F020000}"/>
            </a:ext>
          </a:extLst>
        </xdr:cNvPr>
        <xdr:cNvSpPr/>
      </xdr:nvSpPr>
      <xdr:spPr>
        <a:xfrm>
          <a:off x="16268700" y="16843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9280</xdr:rowOff>
    </xdr:from>
    <xdr:to>
      <xdr:col>81</xdr:col>
      <xdr:colOff>50800</xdr:colOff>
      <xdr:row>97</xdr:row>
      <xdr:rowOff>107159</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4592300" y="16639930"/>
          <a:ext cx="889000" cy="97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55235</xdr:rowOff>
    </xdr:from>
    <xdr:to>
      <xdr:col>81</xdr:col>
      <xdr:colOff>101600</xdr:colOff>
      <xdr:row>98</xdr:row>
      <xdr:rowOff>156835</xdr:rowOff>
    </xdr:to>
    <xdr:sp macro="" textlink="">
      <xdr:nvSpPr>
        <xdr:cNvPr id="673" name="フローチャート: 判断 672">
          <a:extLst>
            <a:ext uri="{FF2B5EF4-FFF2-40B4-BE49-F238E27FC236}">
              <a16:creationId xmlns:a16="http://schemas.microsoft.com/office/drawing/2014/main" id="{00000000-0008-0000-0600-0000A1020000}"/>
            </a:ext>
          </a:extLst>
        </xdr:cNvPr>
        <xdr:cNvSpPr/>
      </xdr:nvSpPr>
      <xdr:spPr>
        <a:xfrm>
          <a:off x="15430500" y="16857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147962</xdr:rowOff>
    </xdr:from>
    <xdr:ext cx="534377"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5214111" y="16950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9280</xdr:rowOff>
    </xdr:from>
    <xdr:to>
      <xdr:col>76</xdr:col>
      <xdr:colOff>114300</xdr:colOff>
      <xdr:row>98</xdr:row>
      <xdr:rowOff>48450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flipV="1">
          <a:off x="13703300" y="16639930"/>
          <a:ext cx="889000" cy="210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40673</xdr:rowOff>
    </xdr:from>
    <xdr:to>
      <xdr:col>76</xdr:col>
      <xdr:colOff>165100</xdr:colOff>
      <xdr:row>98</xdr:row>
      <xdr:rowOff>142273</xdr:rowOff>
    </xdr:to>
    <xdr:sp macro="" textlink="">
      <xdr:nvSpPr>
        <xdr:cNvPr id="676" name="フローチャート: 判断 675">
          <a:extLst>
            <a:ext uri="{FF2B5EF4-FFF2-40B4-BE49-F238E27FC236}">
              <a16:creationId xmlns:a16="http://schemas.microsoft.com/office/drawing/2014/main" id="{00000000-0008-0000-0600-0000A4020000}"/>
            </a:ext>
          </a:extLst>
        </xdr:cNvPr>
        <xdr:cNvSpPr/>
      </xdr:nvSpPr>
      <xdr:spPr>
        <a:xfrm>
          <a:off x="14541500" y="16842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133400</xdr:rowOff>
    </xdr:from>
    <xdr:ext cx="534377"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4325111" y="16935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48450</xdr:rowOff>
    </xdr:from>
    <xdr:to>
      <xdr:col>71</xdr:col>
      <xdr:colOff>177800</xdr:colOff>
      <xdr:row>98</xdr:row>
      <xdr:rowOff>123920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flipV="1">
          <a:off x="12814300" y="16850550"/>
          <a:ext cx="889000" cy="75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26366</xdr:rowOff>
    </xdr:from>
    <xdr:to>
      <xdr:col>72</xdr:col>
      <xdr:colOff>38100</xdr:colOff>
      <xdr:row>98</xdr:row>
      <xdr:rowOff>127966</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3652500" y="16828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119093</xdr:rowOff>
    </xdr:from>
    <xdr:ext cx="534377"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3436111" y="16921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52980</xdr:rowOff>
    </xdr:from>
    <xdr:to>
      <xdr:col>67</xdr:col>
      <xdr:colOff>101600</xdr:colOff>
      <xdr:row>98</xdr:row>
      <xdr:rowOff>154580</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2763500" y="168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171107</xdr:rowOff>
    </xdr:from>
    <xdr:ext cx="534377"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2547111" y="16630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153091</xdr:rowOff>
    </xdr:from>
    <xdr:to>
      <xdr:col>85</xdr:col>
      <xdr:colOff>177800</xdr:colOff>
      <xdr:row>97</xdr:row>
      <xdr:rowOff>83241</xdr:rowOff>
    </xdr:to>
    <xdr:sp macro="" textlink="">
      <xdr:nvSpPr>
        <xdr:cNvPr id="688" name="楕円 687">
          <a:extLst>
            <a:ext uri="{FF2B5EF4-FFF2-40B4-BE49-F238E27FC236}">
              <a16:creationId xmlns:a16="http://schemas.microsoft.com/office/drawing/2014/main" id="{00000000-0008-0000-0600-0000B0020000}"/>
            </a:ext>
          </a:extLst>
        </xdr:cNvPr>
        <xdr:cNvSpPr/>
      </xdr:nvSpPr>
      <xdr:spPr>
        <a:xfrm>
          <a:off x="16268700" y="16612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4518</xdr:rowOff>
    </xdr:from>
    <xdr:ext cx="534377" cy="259045"/>
    <xdr:sp macro="" textlink="">
      <xdr:nvSpPr>
        <xdr:cNvPr id="689" name="積立金該当値テキスト">
          <a:extLst>
            <a:ext uri="{FF2B5EF4-FFF2-40B4-BE49-F238E27FC236}">
              <a16:creationId xmlns:a16="http://schemas.microsoft.com/office/drawing/2014/main" id="{00000000-0008-0000-0600-0000B1020000}"/>
            </a:ext>
          </a:extLst>
        </xdr:cNvPr>
        <xdr:cNvSpPr txBox="1"/>
      </xdr:nvSpPr>
      <xdr:spPr>
        <a:xfrm>
          <a:off x="16370300" y="16463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56359</xdr:rowOff>
    </xdr:from>
    <xdr:to>
      <xdr:col>81</xdr:col>
      <xdr:colOff>101600</xdr:colOff>
      <xdr:row>97</xdr:row>
      <xdr:rowOff>157959</xdr:rowOff>
    </xdr:to>
    <xdr:sp macro="" textlink="">
      <xdr:nvSpPr>
        <xdr:cNvPr id="690" name="楕円 689">
          <a:extLst>
            <a:ext uri="{FF2B5EF4-FFF2-40B4-BE49-F238E27FC236}">
              <a16:creationId xmlns:a16="http://schemas.microsoft.com/office/drawing/2014/main" id="{00000000-0008-0000-0600-0000B2020000}"/>
            </a:ext>
          </a:extLst>
        </xdr:cNvPr>
        <xdr:cNvSpPr/>
      </xdr:nvSpPr>
      <xdr:spPr>
        <a:xfrm>
          <a:off x="15430500" y="16687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3036</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5214111" y="16462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129930</xdr:rowOff>
    </xdr:from>
    <xdr:to>
      <xdr:col>76</xdr:col>
      <xdr:colOff>165100</xdr:colOff>
      <xdr:row>97</xdr:row>
      <xdr:rowOff>60080</xdr:rowOff>
    </xdr:to>
    <xdr:sp macro="" textlink="">
      <xdr:nvSpPr>
        <xdr:cNvPr id="692" name="楕円 691">
          <a:extLst>
            <a:ext uri="{FF2B5EF4-FFF2-40B4-BE49-F238E27FC236}">
              <a16:creationId xmlns:a16="http://schemas.microsoft.com/office/drawing/2014/main" id="{00000000-0008-0000-0600-0000B4020000}"/>
            </a:ext>
          </a:extLst>
        </xdr:cNvPr>
        <xdr:cNvSpPr/>
      </xdr:nvSpPr>
      <xdr:spPr>
        <a:xfrm>
          <a:off x="14541500" y="1658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76607</xdr:rowOff>
    </xdr:from>
    <xdr:ext cx="534377"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325111" y="16364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169100</xdr:rowOff>
    </xdr:from>
    <xdr:to>
      <xdr:col>72</xdr:col>
      <xdr:colOff>38100</xdr:colOff>
      <xdr:row>98</xdr:row>
      <xdr:rowOff>99250</xdr:rowOff>
    </xdr:to>
    <xdr:sp macro="" textlink="">
      <xdr:nvSpPr>
        <xdr:cNvPr id="694" name="楕円 693">
          <a:extLst>
            <a:ext uri="{FF2B5EF4-FFF2-40B4-BE49-F238E27FC236}">
              <a16:creationId xmlns:a16="http://schemas.microsoft.com/office/drawing/2014/main" id="{00000000-0008-0000-0600-0000B6020000}"/>
            </a:ext>
          </a:extLst>
        </xdr:cNvPr>
        <xdr:cNvSpPr/>
      </xdr:nvSpPr>
      <xdr:spPr>
        <a:xfrm>
          <a:off x="13652500" y="1679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115777</xdr:rowOff>
    </xdr:from>
    <xdr:ext cx="534377"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3436111" y="16574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73120</xdr:rowOff>
    </xdr:from>
    <xdr:to>
      <xdr:col>67</xdr:col>
      <xdr:colOff>101600</xdr:colOff>
      <xdr:row>99</xdr:row>
      <xdr:rowOff>3270</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2763500" y="1687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165847</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547111" y="16967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698" name="正方形/長方形 697">
          <a:extLst>
            <a:ext uri="{FF2B5EF4-FFF2-40B4-BE49-F238E27FC236}">
              <a16:creationId xmlns:a16="http://schemas.microsoft.com/office/drawing/2014/main" id="{00000000-0008-0000-0600-0000BA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699" name="正方形/長方形 698">
          <a:extLst>
            <a:ext uri="{FF2B5EF4-FFF2-40B4-BE49-F238E27FC236}">
              <a16:creationId xmlns:a16="http://schemas.microsoft.com/office/drawing/2014/main" id="{00000000-0008-0000-0600-0000BB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0" name="正方形/長方形 699">
          <a:extLst>
            <a:ext uri="{FF2B5EF4-FFF2-40B4-BE49-F238E27FC236}">
              <a16:creationId xmlns:a16="http://schemas.microsoft.com/office/drawing/2014/main" id="{00000000-0008-0000-0600-0000BC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07" name="直線コネクタ 706">
          <a:extLst>
            <a:ext uri="{FF2B5EF4-FFF2-40B4-BE49-F238E27FC236}">
              <a16:creationId xmlns:a16="http://schemas.microsoft.com/office/drawing/2014/main" id="{00000000-0008-0000-0600-0000C3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08" name="直線コネクタ 707">
          <a:extLst>
            <a:ext uri="{FF2B5EF4-FFF2-40B4-BE49-F238E27FC236}">
              <a16:creationId xmlns:a16="http://schemas.microsoft.com/office/drawing/2014/main" id="{00000000-0008-0000-0600-0000C4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0" name="直線コネクタ 709">
          <a:extLst>
            <a:ext uri="{FF2B5EF4-FFF2-40B4-BE49-F238E27FC236}">
              <a16:creationId xmlns:a16="http://schemas.microsoft.com/office/drawing/2014/main" id="{00000000-0008-0000-0600-0000C6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2" name="直線コネクタ 711">
          <a:extLst>
            <a:ext uri="{FF2B5EF4-FFF2-40B4-BE49-F238E27FC236}">
              <a16:creationId xmlns:a16="http://schemas.microsoft.com/office/drawing/2014/main" id="{00000000-0008-0000-0600-0000C8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14" name="直線コネクタ 713">
          <a:extLst>
            <a:ext uri="{FF2B5EF4-FFF2-40B4-BE49-F238E27FC236}">
              <a16:creationId xmlns:a16="http://schemas.microsoft.com/office/drawing/2014/main" id="{00000000-0008-0000-0600-0000CA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0" name="投資及び出資金グラフ枠">
          <a:extLst>
            <a:ext uri="{FF2B5EF4-FFF2-40B4-BE49-F238E27FC236}">
              <a16:creationId xmlns:a16="http://schemas.microsoft.com/office/drawing/2014/main" id="{00000000-0008-0000-0600-0000D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128118</xdr:rowOff>
    </xdr:from>
    <xdr:to>
      <xdr:col>116</xdr:col>
      <xdr:colOff>62864</xdr:colOff>
      <xdr:row>39</xdr:row>
      <xdr:rowOff>44450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flipV="1">
          <a:off x="22159595" y="5271618"/>
          <a:ext cx="1269" cy="14593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2" name="投資及び出資金最小値テキスト">
          <a:extLst>
            <a:ext uri="{FF2B5EF4-FFF2-40B4-BE49-F238E27FC236}">
              <a16:creationId xmlns:a16="http://schemas.microsoft.com/office/drawing/2014/main" id="{00000000-0008-0000-0600-0000D2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74795</xdr:rowOff>
    </xdr:from>
    <xdr:ext cx="534377" cy="259045"/>
    <xdr:sp macro="" textlink="">
      <xdr:nvSpPr>
        <xdr:cNvPr id="724" name="投資及び出資金最大値テキスト">
          <a:extLst>
            <a:ext uri="{FF2B5EF4-FFF2-40B4-BE49-F238E27FC236}">
              <a16:creationId xmlns:a16="http://schemas.microsoft.com/office/drawing/2014/main" id="{00000000-0008-0000-0600-0000D4020000}"/>
            </a:ext>
          </a:extLst>
        </xdr:cNvPr>
        <xdr:cNvSpPr txBox="1"/>
      </xdr:nvSpPr>
      <xdr:spPr>
        <a:xfrm>
          <a:off x="22212300" y="5046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128118</xdr:rowOff>
    </xdr:from>
    <xdr:to>
      <xdr:col>116</xdr:col>
      <xdr:colOff>152400</xdr:colOff>
      <xdr:row>30</xdr:row>
      <xdr:rowOff>128118</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22072600" y="5271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33</xdr:row>
      <xdr:rowOff>39535</xdr:rowOff>
    </xdr:from>
    <xdr:to>
      <xdr:col>116</xdr:col>
      <xdr:colOff>63500</xdr:colOff>
      <xdr:row>33</xdr:row>
      <xdr:rowOff>106325</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flipV="1">
          <a:off x="21323300" y="5697385"/>
          <a:ext cx="838200" cy="66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153738</xdr:rowOff>
    </xdr:from>
    <xdr:ext cx="469744" cy="259045"/>
    <xdr:sp macro="" textlink="">
      <xdr:nvSpPr>
        <xdr:cNvPr id="727" name="投資及び出資金平均値テキスト">
          <a:extLst>
            <a:ext uri="{FF2B5EF4-FFF2-40B4-BE49-F238E27FC236}">
              <a16:creationId xmlns:a16="http://schemas.microsoft.com/office/drawing/2014/main" id="{00000000-0008-0000-0600-0000D7020000}"/>
            </a:ext>
          </a:extLst>
        </xdr:cNvPr>
        <xdr:cNvSpPr txBox="1"/>
      </xdr:nvSpPr>
      <xdr:spPr>
        <a:xfrm>
          <a:off x="22212300" y="64973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3861</xdr:rowOff>
    </xdr:from>
    <xdr:to>
      <xdr:col>116</xdr:col>
      <xdr:colOff>114300</xdr:colOff>
      <xdr:row>38</xdr:row>
      <xdr:rowOff>105461</xdr:rowOff>
    </xdr:to>
    <xdr:sp macro="" textlink="">
      <xdr:nvSpPr>
        <xdr:cNvPr id="728" name="フローチャート: 判断 727">
          <a:extLst>
            <a:ext uri="{FF2B5EF4-FFF2-40B4-BE49-F238E27FC236}">
              <a16:creationId xmlns:a16="http://schemas.microsoft.com/office/drawing/2014/main" id="{00000000-0008-0000-0600-0000D8020000}"/>
            </a:ext>
          </a:extLst>
        </xdr:cNvPr>
        <xdr:cNvSpPr/>
      </xdr:nvSpPr>
      <xdr:spPr>
        <a:xfrm>
          <a:off x="22110700" y="6518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32</xdr:row>
      <xdr:rowOff>129337</xdr:rowOff>
    </xdr:from>
    <xdr:to>
      <xdr:col>111</xdr:col>
      <xdr:colOff>177800</xdr:colOff>
      <xdr:row>33</xdr:row>
      <xdr:rowOff>106325</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0434300" y="5615737"/>
          <a:ext cx="889000" cy="148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167501</xdr:rowOff>
    </xdr:from>
    <xdr:to>
      <xdr:col>112</xdr:col>
      <xdr:colOff>38100</xdr:colOff>
      <xdr:row>38</xdr:row>
      <xdr:rowOff>97651</xdr:rowOff>
    </xdr:to>
    <xdr:sp macro="" textlink="">
      <xdr:nvSpPr>
        <xdr:cNvPr id="730" name="フローチャート: 判断 729">
          <a:extLst>
            <a:ext uri="{FF2B5EF4-FFF2-40B4-BE49-F238E27FC236}">
              <a16:creationId xmlns:a16="http://schemas.microsoft.com/office/drawing/2014/main" id="{00000000-0008-0000-0600-0000DA020000}"/>
            </a:ext>
          </a:extLst>
        </xdr:cNvPr>
        <xdr:cNvSpPr/>
      </xdr:nvSpPr>
      <xdr:spPr>
        <a:xfrm>
          <a:off x="21272500" y="6511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88778</xdr:rowOff>
    </xdr:from>
    <xdr:ext cx="469744"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21088428" y="66038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31</xdr:row>
      <xdr:rowOff>145643</xdr:rowOff>
    </xdr:from>
    <xdr:to>
      <xdr:col>107</xdr:col>
      <xdr:colOff>50800</xdr:colOff>
      <xdr:row>32</xdr:row>
      <xdr:rowOff>129337</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9545300" y="5460593"/>
          <a:ext cx="889000" cy="155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2413</xdr:rowOff>
    </xdr:from>
    <xdr:to>
      <xdr:col>107</xdr:col>
      <xdr:colOff>101600</xdr:colOff>
      <xdr:row>38</xdr:row>
      <xdr:rowOff>104013</xdr:rowOff>
    </xdr:to>
    <xdr:sp macro="" textlink="">
      <xdr:nvSpPr>
        <xdr:cNvPr id="733" name="フローチャート: 判断 732">
          <a:extLst>
            <a:ext uri="{FF2B5EF4-FFF2-40B4-BE49-F238E27FC236}">
              <a16:creationId xmlns:a16="http://schemas.microsoft.com/office/drawing/2014/main" id="{00000000-0008-0000-0600-0000DD020000}"/>
            </a:ext>
          </a:extLst>
        </xdr:cNvPr>
        <xdr:cNvSpPr/>
      </xdr:nvSpPr>
      <xdr:spPr>
        <a:xfrm>
          <a:off x="20383500" y="6517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95140</xdr:rowOff>
    </xdr:from>
    <xdr:ext cx="469744"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20199428" y="6610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31</xdr:row>
      <xdr:rowOff>145643</xdr:rowOff>
    </xdr:from>
    <xdr:to>
      <xdr:col>102</xdr:col>
      <xdr:colOff>114300</xdr:colOff>
      <xdr:row>32</xdr:row>
      <xdr:rowOff>21857</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flipV="1">
          <a:off x="18656300" y="5460593"/>
          <a:ext cx="889000" cy="47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23635</xdr:rowOff>
    </xdr:from>
    <xdr:to>
      <xdr:col>102</xdr:col>
      <xdr:colOff>165100</xdr:colOff>
      <xdr:row>38</xdr:row>
      <xdr:rowOff>125235</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19494500" y="6538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116362</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9310428" y="6631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3289</xdr:rowOff>
    </xdr:from>
    <xdr:to>
      <xdr:col>98</xdr:col>
      <xdr:colOff>38100</xdr:colOff>
      <xdr:row>38</xdr:row>
      <xdr:rowOff>104889</xdr:rowOff>
    </xdr:to>
    <xdr:sp macro="" textlink="">
      <xdr:nvSpPr>
        <xdr:cNvPr id="738" name="フローチャート: 判断 737">
          <a:extLst>
            <a:ext uri="{FF2B5EF4-FFF2-40B4-BE49-F238E27FC236}">
              <a16:creationId xmlns:a16="http://schemas.microsoft.com/office/drawing/2014/main" id="{00000000-0008-0000-0600-0000E2020000}"/>
            </a:ext>
          </a:extLst>
        </xdr:cNvPr>
        <xdr:cNvSpPr/>
      </xdr:nvSpPr>
      <xdr:spPr>
        <a:xfrm>
          <a:off x="18605500" y="6518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96016</xdr:rowOff>
    </xdr:from>
    <xdr:ext cx="469744"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8421428" y="6611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32</xdr:row>
      <xdr:rowOff>160185</xdr:rowOff>
    </xdr:from>
    <xdr:to>
      <xdr:col>116</xdr:col>
      <xdr:colOff>114300</xdr:colOff>
      <xdr:row>33</xdr:row>
      <xdr:rowOff>90335</xdr:rowOff>
    </xdr:to>
    <xdr:sp macro="" textlink="">
      <xdr:nvSpPr>
        <xdr:cNvPr id="745" name="楕円 744">
          <a:extLst>
            <a:ext uri="{FF2B5EF4-FFF2-40B4-BE49-F238E27FC236}">
              <a16:creationId xmlns:a16="http://schemas.microsoft.com/office/drawing/2014/main" id="{00000000-0008-0000-0600-0000E9020000}"/>
            </a:ext>
          </a:extLst>
        </xdr:cNvPr>
        <xdr:cNvSpPr/>
      </xdr:nvSpPr>
      <xdr:spPr>
        <a:xfrm>
          <a:off x="22110700" y="5646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32</xdr:row>
      <xdr:rowOff>11612</xdr:rowOff>
    </xdr:from>
    <xdr:ext cx="534377" cy="259045"/>
    <xdr:sp macro="" textlink="">
      <xdr:nvSpPr>
        <xdr:cNvPr id="746" name="投資及び出資金該当値テキスト">
          <a:extLst>
            <a:ext uri="{FF2B5EF4-FFF2-40B4-BE49-F238E27FC236}">
              <a16:creationId xmlns:a16="http://schemas.microsoft.com/office/drawing/2014/main" id="{00000000-0008-0000-0600-0000EA020000}"/>
            </a:ext>
          </a:extLst>
        </xdr:cNvPr>
        <xdr:cNvSpPr txBox="1"/>
      </xdr:nvSpPr>
      <xdr:spPr>
        <a:xfrm>
          <a:off x="22212300" y="5498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33</xdr:row>
      <xdr:rowOff>55525</xdr:rowOff>
    </xdr:from>
    <xdr:to>
      <xdr:col>112</xdr:col>
      <xdr:colOff>38100</xdr:colOff>
      <xdr:row>33</xdr:row>
      <xdr:rowOff>157125</xdr:rowOff>
    </xdr:to>
    <xdr:sp macro="" textlink="">
      <xdr:nvSpPr>
        <xdr:cNvPr id="747" name="楕円 746">
          <a:extLst>
            <a:ext uri="{FF2B5EF4-FFF2-40B4-BE49-F238E27FC236}">
              <a16:creationId xmlns:a16="http://schemas.microsoft.com/office/drawing/2014/main" id="{00000000-0008-0000-0600-0000EB020000}"/>
            </a:ext>
          </a:extLst>
        </xdr:cNvPr>
        <xdr:cNvSpPr/>
      </xdr:nvSpPr>
      <xdr:spPr>
        <a:xfrm>
          <a:off x="21272500" y="5713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32</xdr:row>
      <xdr:rowOff>2202</xdr:rowOff>
    </xdr:from>
    <xdr:ext cx="534377"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1056111" y="5488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32</xdr:row>
      <xdr:rowOff>78537</xdr:rowOff>
    </xdr:from>
    <xdr:to>
      <xdr:col>107</xdr:col>
      <xdr:colOff>101600</xdr:colOff>
      <xdr:row>33</xdr:row>
      <xdr:rowOff>8687</xdr:rowOff>
    </xdr:to>
    <xdr:sp macro="" textlink="">
      <xdr:nvSpPr>
        <xdr:cNvPr id="749" name="楕円 748">
          <a:extLst>
            <a:ext uri="{FF2B5EF4-FFF2-40B4-BE49-F238E27FC236}">
              <a16:creationId xmlns:a16="http://schemas.microsoft.com/office/drawing/2014/main" id="{00000000-0008-0000-0600-0000ED020000}"/>
            </a:ext>
          </a:extLst>
        </xdr:cNvPr>
        <xdr:cNvSpPr/>
      </xdr:nvSpPr>
      <xdr:spPr>
        <a:xfrm>
          <a:off x="20383500" y="5564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31</xdr:row>
      <xdr:rowOff>25214</xdr:rowOff>
    </xdr:from>
    <xdr:ext cx="534377"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0167111" y="5340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31</xdr:row>
      <xdr:rowOff>94843</xdr:rowOff>
    </xdr:from>
    <xdr:to>
      <xdr:col>102</xdr:col>
      <xdr:colOff>165100</xdr:colOff>
      <xdr:row>32</xdr:row>
      <xdr:rowOff>24993</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19494500" y="5409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30</xdr:row>
      <xdr:rowOff>41520</xdr:rowOff>
    </xdr:from>
    <xdr:ext cx="534377"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9278111" y="5185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31</xdr:row>
      <xdr:rowOff>142507</xdr:rowOff>
    </xdr:from>
    <xdr:to>
      <xdr:col>98</xdr:col>
      <xdr:colOff>38100</xdr:colOff>
      <xdr:row>32</xdr:row>
      <xdr:rowOff>72657</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18605500" y="545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30</xdr:row>
      <xdr:rowOff>89184</xdr:rowOff>
    </xdr:from>
    <xdr:ext cx="534377"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8389111" y="5232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5" name="正方形/長方形 754">
          <a:extLst>
            <a:ext uri="{FF2B5EF4-FFF2-40B4-BE49-F238E27FC236}">
              <a16:creationId xmlns:a16="http://schemas.microsoft.com/office/drawing/2014/main" id="{00000000-0008-0000-0600-0000F3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6" name="正方形/長方形 755">
          <a:extLst>
            <a:ext uri="{FF2B5EF4-FFF2-40B4-BE49-F238E27FC236}">
              <a16:creationId xmlns:a16="http://schemas.microsoft.com/office/drawing/2014/main" id="{00000000-0008-0000-0600-0000F4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57" name="正方形/長方形 756">
          <a:extLst>
            <a:ext uri="{FF2B5EF4-FFF2-40B4-BE49-F238E27FC236}">
              <a16:creationId xmlns:a16="http://schemas.microsoft.com/office/drawing/2014/main" id="{00000000-0008-0000-0600-0000F5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4" name="直線コネクタ 763">
          <a:extLst>
            <a:ext uri="{FF2B5EF4-FFF2-40B4-BE49-F238E27FC236}">
              <a16:creationId xmlns:a16="http://schemas.microsoft.com/office/drawing/2014/main" id="{00000000-0008-0000-0600-0000FC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65" name="直線コネクタ 764">
          <a:extLst>
            <a:ext uri="{FF2B5EF4-FFF2-40B4-BE49-F238E27FC236}">
              <a16:creationId xmlns:a16="http://schemas.microsoft.com/office/drawing/2014/main" id="{00000000-0008-0000-0600-0000FD02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67" name="直線コネクタ 766">
          <a:extLst>
            <a:ext uri="{FF2B5EF4-FFF2-40B4-BE49-F238E27FC236}">
              <a16:creationId xmlns:a16="http://schemas.microsoft.com/office/drawing/2014/main" id="{00000000-0008-0000-0600-0000FF02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69" name="直線コネクタ 768">
          <a:extLst>
            <a:ext uri="{FF2B5EF4-FFF2-40B4-BE49-F238E27FC236}">
              <a16:creationId xmlns:a16="http://schemas.microsoft.com/office/drawing/2014/main" id="{00000000-0008-0000-0600-00000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7" name="貸付金グラフ枠">
          <a:extLst>
            <a:ext uri="{FF2B5EF4-FFF2-40B4-BE49-F238E27FC236}">
              <a16:creationId xmlns:a16="http://schemas.microsoft.com/office/drawing/2014/main" id="{00000000-0008-0000-0600-00000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73749</xdr:rowOff>
    </xdr:from>
    <xdr:to>
      <xdr:col>116</xdr:col>
      <xdr:colOff>62864</xdr:colOff>
      <xdr:row>59</xdr:row>
      <xdr:rowOff>44450</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flipV="1">
          <a:off x="22159595" y="8817699"/>
          <a:ext cx="1269" cy="13423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79" name="貸付金最小値テキスト">
          <a:extLst>
            <a:ext uri="{FF2B5EF4-FFF2-40B4-BE49-F238E27FC236}">
              <a16:creationId xmlns:a16="http://schemas.microsoft.com/office/drawing/2014/main" id="{00000000-0008-0000-0600-00000B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20426</xdr:rowOff>
    </xdr:from>
    <xdr:ext cx="534377" cy="259045"/>
    <xdr:sp macro="" textlink="">
      <xdr:nvSpPr>
        <xdr:cNvPr id="781" name="貸付金最大値テキスト">
          <a:extLst>
            <a:ext uri="{FF2B5EF4-FFF2-40B4-BE49-F238E27FC236}">
              <a16:creationId xmlns:a16="http://schemas.microsoft.com/office/drawing/2014/main" id="{00000000-0008-0000-0600-00000D030000}"/>
            </a:ext>
          </a:extLst>
        </xdr:cNvPr>
        <xdr:cNvSpPr txBox="1"/>
      </xdr:nvSpPr>
      <xdr:spPr>
        <a:xfrm>
          <a:off x="22212300" y="8592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73749</xdr:rowOff>
    </xdr:from>
    <xdr:to>
      <xdr:col>116</xdr:col>
      <xdr:colOff>152400</xdr:colOff>
      <xdr:row>51</xdr:row>
      <xdr:rowOff>73749</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22072600" y="8817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53</xdr:row>
      <xdr:rowOff>108210</xdr:rowOff>
    </xdr:from>
    <xdr:to>
      <xdr:col>116</xdr:col>
      <xdr:colOff>63500</xdr:colOff>
      <xdr:row>53</xdr:row>
      <xdr:rowOff>108286</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flipV="1">
          <a:off x="21323300" y="9195060"/>
          <a:ext cx="838200" cy="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41915</xdr:rowOff>
    </xdr:from>
    <xdr:ext cx="469744" cy="259045"/>
    <xdr:sp macro="" textlink="">
      <xdr:nvSpPr>
        <xdr:cNvPr id="784" name="貸付金平均値テキスト">
          <a:extLst>
            <a:ext uri="{FF2B5EF4-FFF2-40B4-BE49-F238E27FC236}">
              <a16:creationId xmlns:a16="http://schemas.microsoft.com/office/drawing/2014/main" id="{00000000-0008-0000-0600-000010030000}"/>
            </a:ext>
          </a:extLst>
        </xdr:cNvPr>
        <xdr:cNvSpPr txBox="1"/>
      </xdr:nvSpPr>
      <xdr:spPr>
        <a:xfrm>
          <a:off x="22212300" y="99860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63488</xdr:rowOff>
    </xdr:from>
    <xdr:to>
      <xdr:col>116</xdr:col>
      <xdr:colOff>114300</xdr:colOff>
      <xdr:row>58</xdr:row>
      <xdr:rowOff>165088</xdr:rowOff>
    </xdr:to>
    <xdr:sp macro="" textlink="">
      <xdr:nvSpPr>
        <xdr:cNvPr id="785" name="フローチャート: 判断 784">
          <a:extLst>
            <a:ext uri="{FF2B5EF4-FFF2-40B4-BE49-F238E27FC236}">
              <a16:creationId xmlns:a16="http://schemas.microsoft.com/office/drawing/2014/main" id="{00000000-0008-0000-0600-000011030000}"/>
            </a:ext>
          </a:extLst>
        </xdr:cNvPr>
        <xdr:cNvSpPr/>
      </xdr:nvSpPr>
      <xdr:spPr>
        <a:xfrm>
          <a:off x="22110700" y="1000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53</xdr:row>
      <xdr:rowOff>108286</xdr:rowOff>
    </xdr:from>
    <xdr:to>
      <xdr:col>111</xdr:col>
      <xdr:colOff>177800</xdr:colOff>
      <xdr:row>53</xdr:row>
      <xdr:rowOff>133738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flipV="1">
          <a:off x="20434300" y="9195136"/>
          <a:ext cx="889000" cy="25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60001</xdr:rowOff>
    </xdr:from>
    <xdr:to>
      <xdr:col>112</xdr:col>
      <xdr:colOff>38100</xdr:colOff>
      <xdr:row>58</xdr:row>
      <xdr:rowOff>161601</xdr:rowOff>
    </xdr:to>
    <xdr:sp macro="" textlink="">
      <xdr:nvSpPr>
        <xdr:cNvPr id="787" name="フローチャート: 判断 786">
          <a:extLst>
            <a:ext uri="{FF2B5EF4-FFF2-40B4-BE49-F238E27FC236}">
              <a16:creationId xmlns:a16="http://schemas.microsoft.com/office/drawing/2014/main" id="{00000000-0008-0000-0600-000013030000}"/>
            </a:ext>
          </a:extLst>
        </xdr:cNvPr>
        <xdr:cNvSpPr/>
      </xdr:nvSpPr>
      <xdr:spPr>
        <a:xfrm>
          <a:off x="21272500" y="10004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152728</xdr:rowOff>
    </xdr:from>
    <xdr:ext cx="469744"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21088428" y="100968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53</xdr:row>
      <xdr:rowOff>133738</xdr:rowOff>
    </xdr:from>
    <xdr:to>
      <xdr:col>107</xdr:col>
      <xdr:colOff>50800</xdr:colOff>
      <xdr:row>53</xdr:row>
      <xdr:rowOff>148958</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flipV="1">
          <a:off x="19545300" y="9220588"/>
          <a:ext cx="889000" cy="15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67678</xdr:rowOff>
    </xdr:from>
    <xdr:to>
      <xdr:col>107</xdr:col>
      <xdr:colOff>101600</xdr:colOff>
      <xdr:row>58</xdr:row>
      <xdr:rowOff>169278</xdr:rowOff>
    </xdr:to>
    <xdr:sp macro="" textlink="">
      <xdr:nvSpPr>
        <xdr:cNvPr id="790" name="フローチャート: 判断 789">
          <a:extLst>
            <a:ext uri="{FF2B5EF4-FFF2-40B4-BE49-F238E27FC236}">
              <a16:creationId xmlns:a16="http://schemas.microsoft.com/office/drawing/2014/main" id="{00000000-0008-0000-0600-000016030000}"/>
            </a:ext>
          </a:extLst>
        </xdr:cNvPr>
        <xdr:cNvSpPr/>
      </xdr:nvSpPr>
      <xdr:spPr>
        <a:xfrm>
          <a:off x="20383500" y="10011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160405</xdr:rowOff>
    </xdr:from>
    <xdr:ext cx="469744"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20199428" y="101045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53</xdr:row>
      <xdr:rowOff>148958</xdr:rowOff>
    </xdr:from>
    <xdr:to>
      <xdr:col>102</xdr:col>
      <xdr:colOff>114300</xdr:colOff>
      <xdr:row>53</xdr:row>
      <xdr:rowOff>167894</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flipV="1">
          <a:off x="18656300" y="9235808"/>
          <a:ext cx="889000" cy="18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65525</xdr:rowOff>
    </xdr:from>
    <xdr:to>
      <xdr:col>102</xdr:col>
      <xdr:colOff>165100</xdr:colOff>
      <xdr:row>58</xdr:row>
      <xdr:rowOff>167125</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19494500" y="10009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158252</xdr:rowOff>
    </xdr:from>
    <xdr:ext cx="469744"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9310428" y="10102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31541</xdr:rowOff>
    </xdr:from>
    <xdr:to>
      <xdr:col>98</xdr:col>
      <xdr:colOff>38100</xdr:colOff>
      <xdr:row>58</xdr:row>
      <xdr:rowOff>133141</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18605500" y="9975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124268</xdr:rowOff>
    </xdr:from>
    <xdr:ext cx="469744"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18421428" y="100683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53</xdr:row>
      <xdr:rowOff>57410</xdr:rowOff>
    </xdr:from>
    <xdr:to>
      <xdr:col>116</xdr:col>
      <xdr:colOff>114300</xdr:colOff>
      <xdr:row>53</xdr:row>
      <xdr:rowOff>159010</xdr:rowOff>
    </xdr:to>
    <xdr:sp macro="" textlink="">
      <xdr:nvSpPr>
        <xdr:cNvPr id="802" name="楕円 801">
          <a:extLst>
            <a:ext uri="{FF2B5EF4-FFF2-40B4-BE49-F238E27FC236}">
              <a16:creationId xmlns:a16="http://schemas.microsoft.com/office/drawing/2014/main" id="{00000000-0008-0000-0600-000022030000}"/>
            </a:ext>
          </a:extLst>
        </xdr:cNvPr>
        <xdr:cNvSpPr/>
      </xdr:nvSpPr>
      <xdr:spPr>
        <a:xfrm>
          <a:off x="22110700" y="9144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52</xdr:row>
      <xdr:rowOff>80287</xdr:rowOff>
    </xdr:from>
    <xdr:ext cx="534377" cy="259045"/>
    <xdr:sp macro="" textlink="">
      <xdr:nvSpPr>
        <xdr:cNvPr id="803" name="貸付金該当値テキスト">
          <a:extLst>
            <a:ext uri="{FF2B5EF4-FFF2-40B4-BE49-F238E27FC236}">
              <a16:creationId xmlns:a16="http://schemas.microsoft.com/office/drawing/2014/main" id="{00000000-0008-0000-0600-000023030000}"/>
            </a:ext>
          </a:extLst>
        </xdr:cNvPr>
        <xdr:cNvSpPr txBox="1"/>
      </xdr:nvSpPr>
      <xdr:spPr>
        <a:xfrm>
          <a:off x="22212300" y="8995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53</xdr:row>
      <xdr:rowOff>57486</xdr:rowOff>
    </xdr:from>
    <xdr:to>
      <xdr:col>112</xdr:col>
      <xdr:colOff>38100</xdr:colOff>
      <xdr:row>53</xdr:row>
      <xdr:rowOff>159086</xdr:rowOff>
    </xdr:to>
    <xdr:sp macro="" textlink="">
      <xdr:nvSpPr>
        <xdr:cNvPr id="804" name="楕円 803">
          <a:extLst>
            <a:ext uri="{FF2B5EF4-FFF2-40B4-BE49-F238E27FC236}">
              <a16:creationId xmlns:a16="http://schemas.microsoft.com/office/drawing/2014/main" id="{00000000-0008-0000-0600-000024030000}"/>
            </a:ext>
          </a:extLst>
        </xdr:cNvPr>
        <xdr:cNvSpPr/>
      </xdr:nvSpPr>
      <xdr:spPr>
        <a:xfrm>
          <a:off x="21272500" y="9144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52</xdr:row>
      <xdr:rowOff>4163</xdr:rowOff>
    </xdr:from>
    <xdr:ext cx="534377"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1056111" y="8919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53</xdr:row>
      <xdr:rowOff>82938</xdr:rowOff>
    </xdr:from>
    <xdr:to>
      <xdr:col>107</xdr:col>
      <xdr:colOff>101600</xdr:colOff>
      <xdr:row>54</xdr:row>
      <xdr:rowOff>13088</xdr:rowOff>
    </xdr:to>
    <xdr:sp macro="" textlink="">
      <xdr:nvSpPr>
        <xdr:cNvPr id="806" name="楕円 805">
          <a:extLst>
            <a:ext uri="{FF2B5EF4-FFF2-40B4-BE49-F238E27FC236}">
              <a16:creationId xmlns:a16="http://schemas.microsoft.com/office/drawing/2014/main" id="{00000000-0008-0000-0600-000026030000}"/>
            </a:ext>
          </a:extLst>
        </xdr:cNvPr>
        <xdr:cNvSpPr/>
      </xdr:nvSpPr>
      <xdr:spPr>
        <a:xfrm>
          <a:off x="20383500" y="9169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52</xdr:row>
      <xdr:rowOff>29615</xdr:rowOff>
    </xdr:from>
    <xdr:ext cx="534377"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167111" y="8945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53</xdr:row>
      <xdr:rowOff>98158</xdr:rowOff>
    </xdr:from>
    <xdr:to>
      <xdr:col>102</xdr:col>
      <xdr:colOff>165100</xdr:colOff>
      <xdr:row>54</xdr:row>
      <xdr:rowOff>28308</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19494500" y="9185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52</xdr:row>
      <xdr:rowOff>44835</xdr:rowOff>
    </xdr:from>
    <xdr:ext cx="534377"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9278111" y="8960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53</xdr:row>
      <xdr:rowOff>117094</xdr:rowOff>
    </xdr:from>
    <xdr:to>
      <xdr:col>98</xdr:col>
      <xdr:colOff>38100</xdr:colOff>
      <xdr:row>54</xdr:row>
      <xdr:rowOff>47244</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18605500" y="920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52</xdr:row>
      <xdr:rowOff>63771</xdr:rowOff>
    </xdr:from>
    <xdr:ext cx="534377"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18389111" y="8979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2" name="正方形/長方形 811">
          <a:extLst>
            <a:ext uri="{FF2B5EF4-FFF2-40B4-BE49-F238E27FC236}">
              <a16:creationId xmlns:a16="http://schemas.microsoft.com/office/drawing/2014/main" id="{00000000-0008-0000-0600-00002C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48,706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1" name="直線コネクタ 820">
          <a:extLst>
            <a:ext uri="{FF2B5EF4-FFF2-40B4-BE49-F238E27FC236}">
              <a16:creationId xmlns:a16="http://schemas.microsoft.com/office/drawing/2014/main" id="{00000000-0008-0000-0600-000035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23" name="直線コネクタ 822">
          <a:extLst>
            <a:ext uri="{FF2B5EF4-FFF2-40B4-BE49-F238E27FC236}">
              <a16:creationId xmlns:a16="http://schemas.microsoft.com/office/drawing/2014/main" id="{00000000-0008-0000-0600-000037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5" name="繰出金グラフ枠">
          <a:extLst>
            <a:ext uri="{FF2B5EF4-FFF2-40B4-BE49-F238E27FC236}">
              <a16:creationId xmlns:a16="http://schemas.microsoft.com/office/drawing/2014/main" id="{00000000-0008-0000-0600-000043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136347</xdr:rowOff>
    </xdr:from>
    <xdr:to>
      <xdr:col>116</xdr:col>
      <xdr:colOff>62864</xdr:colOff>
      <xdr:row>78</xdr:row>
      <xdr:rowOff>28620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flipV="1">
          <a:off x="22159595" y="12137847"/>
          <a:ext cx="1269" cy="12638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32447</xdr:rowOff>
    </xdr:from>
    <xdr:ext cx="534377" cy="259045"/>
    <xdr:sp macro="" textlink="">
      <xdr:nvSpPr>
        <xdr:cNvPr id="837" name="繰出金最小値テキスト">
          <a:extLst>
            <a:ext uri="{FF2B5EF4-FFF2-40B4-BE49-F238E27FC236}">
              <a16:creationId xmlns:a16="http://schemas.microsoft.com/office/drawing/2014/main" id="{00000000-0008-0000-0600-000045030000}"/>
            </a:ext>
          </a:extLst>
        </xdr:cNvPr>
        <xdr:cNvSpPr txBox="1"/>
      </xdr:nvSpPr>
      <xdr:spPr>
        <a:xfrm>
          <a:off x="22212300" y="13405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28620</xdr:rowOff>
    </xdr:from>
    <xdr:to>
      <xdr:col>116</xdr:col>
      <xdr:colOff>152400</xdr:colOff>
      <xdr:row>78</xdr:row>
      <xdr:rowOff>28620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22072600" y="13401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83024</xdr:rowOff>
    </xdr:from>
    <xdr:ext cx="534377" cy="259045"/>
    <xdr:sp macro="" textlink="">
      <xdr:nvSpPr>
        <xdr:cNvPr id="839" name="繰出金最大値テキスト">
          <a:extLst>
            <a:ext uri="{FF2B5EF4-FFF2-40B4-BE49-F238E27FC236}">
              <a16:creationId xmlns:a16="http://schemas.microsoft.com/office/drawing/2014/main" id="{00000000-0008-0000-0600-000047030000}"/>
            </a:ext>
          </a:extLst>
        </xdr:cNvPr>
        <xdr:cNvSpPr txBox="1"/>
      </xdr:nvSpPr>
      <xdr:spPr>
        <a:xfrm>
          <a:off x="22212300" y="11913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136347</xdr:rowOff>
    </xdr:from>
    <xdr:to>
      <xdr:col>116</xdr:col>
      <xdr:colOff>152400</xdr:colOff>
      <xdr:row>70</xdr:row>
      <xdr:rowOff>136347</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22072600" y="12137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19723</xdr:rowOff>
    </xdr:from>
    <xdr:to>
      <xdr:col>116</xdr:col>
      <xdr:colOff>63500</xdr:colOff>
      <xdr:row>75</xdr:row>
      <xdr:rowOff>35706</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21323300" y="12878473"/>
          <a:ext cx="838200" cy="15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60659</xdr:rowOff>
    </xdr:from>
    <xdr:ext cx="534377" cy="259045"/>
    <xdr:sp macro="" textlink="">
      <xdr:nvSpPr>
        <xdr:cNvPr id="842" name="繰出金平均値テキスト">
          <a:extLst>
            <a:ext uri="{FF2B5EF4-FFF2-40B4-BE49-F238E27FC236}">
              <a16:creationId xmlns:a16="http://schemas.microsoft.com/office/drawing/2014/main" id="{00000000-0008-0000-0600-00004A030000}"/>
            </a:ext>
          </a:extLst>
        </xdr:cNvPr>
        <xdr:cNvSpPr txBox="1"/>
      </xdr:nvSpPr>
      <xdr:spPr>
        <a:xfrm>
          <a:off x="22212300" y="129194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82232</xdr:rowOff>
    </xdr:from>
    <xdr:to>
      <xdr:col>116</xdr:col>
      <xdr:colOff>114300</xdr:colOff>
      <xdr:row>76</xdr:row>
      <xdr:rowOff>12382</xdr:rowOff>
    </xdr:to>
    <xdr:sp macro="" textlink="">
      <xdr:nvSpPr>
        <xdr:cNvPr id="843" name="フローチャート: 判断 842">
          <a:extLst>
            <a:ext uri="{FF2B5EF4-FFF2-40B4-BE49-F238E27FC236}">
              <a16:creationId xmlns:a16="http://schemas.microsoft.com/office/drawing/2014/main" id="{00000000-0008-0000-0600-00004B030000}"/>
            </a:ext>
          </a:extLst>
        </xdr:cNvPr>
        <xdr:cNvSpPr/>
      </xdr:nvSpPr>
      <xdr:spPr>
        <a:xfrm>
          <a:off x="22110700" y="12940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19723</xdr:rowOff>
    </xdr:from>
    <xdr:to>
      <xdr:col>111</xdr:col>
      <xdr:colOff>177800</xdr:colOff>
      <xdr:row>75</xdr:row>
      <xdr:rowOff>68796</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flipV="1">
          <a:off x="20434300" y="12878473"/>
          <a:ext cx="889000" cy="49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111665</xdr:rowOff>
    </xdr:from>
    <xdr:to>
      <xdr:col>112</xdr:col>
      <xdr:colOff>38100</xdr:colOff>
      <xdr:row>76</xdr:row>
      <xdr:rowOff>41815</xdr:rowOff>
    </xdr:to>
    <xdr:sp macro="" textlink="">
      <xdr:nvSpPr>
        <xdr:cNvPr id="845" name="フローチャート: 判断 844">
          <a:extLst>
            <a:ext uri="{FF2B5EF4-FFF2-40B4-BE49-F238E27FC236}">
              <a16:creationId xmlns:a16="http://schemas.microsoft.com/office/drawing/2014/main" id="{00000000-0008-0000-0600-00004D030000}"/>
            </a:ext>
          </a:extLst>
        </xdr:cNvPr>
        <xdr:cNvSpPr/>
      </xdr:nvSpPr>
      <xdr:spPr>
        <a:xfrm>
          <a:off x="21272500" y="1297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32942</xdr:rowOff>
    </xdr:from>
    <xdr:ext cx="534377"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21056111" y="13063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61366</xdr:rowOff>
    </xdr:from>
    <xdr:to>
      <xdr:col>107</xdr:col>
      <xdr:colOff>50800</xdr:colOff>
      <xdr:row>75</xdr:row>
      <xdr:rowOff>68796</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9545300" y="12920116"/>
          <a:ext cx="889000" cy="7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120638</xdr:rowOff>
    </xdr:from>
    <xdr:to>
      <xdr:col>107</xdr:col>
      <xdr:colOff>101600</xdr:colOff>
      <xdr:row>76</xdr:row>
      <xdr:rowOff>50788</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0383500" y="12979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41915</xdr:rowOff>
    </xdr:from>
    <xdr:ext cx="534377"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20167111" y="13072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61366</xdr:rowOff>
    </xdr:from>
    <xdr:to>
      <xdr:col>102</xdr:col>
      <xdr:colOff>114300</xdr:colOff>
      <xdr:row>75</xdr:row>
      <xdr:rowOff>97695</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18656300" y="12920116"/>
          <a:ext cx="889000" cy="3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123952</xdr:rowOff>
    </xdr:from>
    <xdr:to>
      <xdr:col>102</xdr:col>
      <xdr:colOff>165100</xdr:colOff>
      <xdr:row>76</xdr:row>
      <xdr:rowOff>54102</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19494500" y="12982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45229</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9278111" y="13075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62325</xdr:rowOff>
    </xdr:from>
    <xdr:to>
      <xdr:col>98</xdr:col>
      <xdr:colOff>38100</xdr:colOff>
      <xdr:row>75</xdr:row>
      <xdr:rowOff>163925</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18605500" y="12921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155052</xdr:rowOff>
    </xdr:from>
    <xdr:ext cx="534377"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18389111" y="13013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156356</xdr:rowOff>
    </xdr:from>
    <xdr:to>
      <xdr:col>116</xdr:col>
      <xdr:colOff>114300</xdr:colOff>
      <xdr:row>75</xdr:row>
      <xdr:rowOff>86506</xdr:rowOff>
    </xdr:to>
    <xdr:sp macro="" textlink="">
      <xdr:nvSpPr>
        <xdr:cNvPr id="860" name="楕円 859">
          <a:extLst>
            <a:ext uri="{FF2B5EF4-FFF2-40B4-BE49-F238E27FC236}">
              <a16:creationId xmlns:a16="http://schemas.microsoft.com/office/drawing/2014/main" id="{00000000-0008-0000-0600-00005C030000}"/>
            </a:ext>
          </a:extLst>
        </xdr:cNvPr>
        <xdr:cNvSpPr/>
      </xdr:nvSpPr>
      <xdr:spPr>
        <a:xfrm>
          <a:off x="22110700" y="12843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7783</xdr:rowOff>
    </xdr:from>
    <xdr:ext cx="534377" cy="259045"/>
    <xdr:sp macro="" textlink="">
      <xdr:nvSpPr>
        <xdr:cNvPr id="861" name="繰出金該当値テキスト">
          <a:extLst>
            <a:ext uri="{FF2B5EF4-FFF2-40B4-BE49-F238E27FC236}">
              <a16:creationId xmlns:a16="http://schemas.microsoft.com/office/drawing/2014/main" id="{00000000-0008-0000-0600-00005D030000}"/>
            </a:ext>
          </a:extLst>
        </xdr:cNvPr>
        <xdr:cNvSpPr txBox="1"/>
      </xdr:nvSpPr>
      <xdr:spPr>
        <a:xfrm>
          <a:off x="22212300" y="12695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140373</xdr:rowOff>
    </xdr:from>
    <xdr:to>
      <xdr:col>112</xdr:col>
      <xdr:colOff>38100</xdr:colOff>
      <xdr:row>75</xdr:row>
      <xdr:rowOff>70523</xdr:rowOff>
    </xdr:to>
    <xdr:sp macro="" textlink="">
      <xdr:nvSpPr>
        <xdr:cNvPr id="862" name="楕円 861">
          <a:extLst>
            <a:ext uri="{FF2B5EF4-FFF2-40B4-BE49-F238E27FC236}">
              <a16:creationId xmlns:a16="http://schemas.microsoft.com/office/drawing/2014/main" id="{00000000-0008-0000-0600-00005E030000}"/>
            </a:ext>
          </a:extLst>
        </xdr:cNvPr>
        <xdr:cNvSpPr/>
      </xdr:nvSpPr>
      <xdr:spPr>
        <a:xfrm>
          <a:off x="21272500" y="1282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87050</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056111" y="12602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17996</xdr:rowOff>
    </xdr:from>
    <xdr:to>
      <xdr:col>107</xdr:col>
      <xdr:colOff>101600</xdr:colOff>
      <xdr:row>75</xdr:row>
      <xdr:rowOff>119596</xdr:rowOff>
    </xdr:to>
    <xdr:sp macro="" textlink="">
      <xdr:nvSpPr>
        <xdr:cNvPr id="864" name="楕円 863">
          <a:extLst>
            <a:ext uri="{FF2B5EF4-FFF2-40B4-BE49-F238E27FC236}">
              <a16:creationId xmlns:a16="http://schemas.microsoft.com/office/drawing/2014/main" id="{00000000-0008-0000-0600-000060030000}"/>
            </a:ext>
          </a:extLst>
        </xdr:cNvPr>
        <xdr:cNvSpPr/>
      </xdr:nvSpPr>
      <xdr:spPr>
        <a:xfrm>
          <a:off x="20383500" y="12876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136123</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0167111" y="12651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10566</xdr:rowOff>
    </xdr:from>
    <xdr:to>
      <xdr:col>102</xdr:col>
      <xdr:colOff>165100</xdr:colOff>
      <xdr:row>75</xdr:row>
      <xdr:rowOff>112166</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19494500" y="12869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128693</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9278111" y="12644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46895</xdr:rowOff>
    </xdr:from>
    <xdr:to>
      <xdr:col>98</xdr:col>
      <xdr:colOff>38100</xdr:colOff>
      <xdr:row>75</xdr:row>
      <xdr:rowOff>148495</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18605500" y="12905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165022</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8389111" y="12680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0" name="正方形/長方形 869">
          <a:extLst>
            <a:ext uri="{FF2B5EF4-FFF2-40B4-BE49-F238E27FC236}">
              <a16:creationId xmlns:a16="http://schemas.microsoft.com/office/drawing/2014/main" id="{00000000-0008-0000-0600-000066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1" name="正方形/長方形 870">
          <a:extLst>
            <a:ext uri="{FF2B5EF4-FFF2-40B4-BE49-F238E27FC236}">
              <a16:creationId xmlns:a16="http://schemas.microsoft.com/office/drawing/2014/main" id="{00000000-0008-0000-0600-000067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2" name="正方形/長方形 871">
          <a:extLst>
            <a:ext uri="{FF2B5EF4-FFF2-40B4-BE49-F238E27FC236}">
              <a16:creationId xmlns:a16="http://schemas.microsoft.com/office/drawing/2014/main" id="{00000000-0008-0000-0600-000068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79" name="直線コネクタ 878">
          <a:extLst>
            <a:ext uri="{FF2B5EF4-FFF2-40B4-BE49-F238E27FC236}">
              <a16:creationId xmlns:a16="http://schemas.microsoft.com/office/drawing/2014/main" id="{00000000-0008-0000-0600-00006F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0" name="直線コネクタ 879">
          <a:extLst>
            <a:ext uri="{FF2B5EF4-FFF2-40B4-BE49-F238E27FC236}">
              <a16:creationId xmlns:a16="http://schemas.microsoft.com/office/drawing/2014/main" id="{00000000-0008-0000-0600-000070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2" name="直線コネクタ 881">
          <a:extLst>
            <a:ext uri="{FF2B5EF4-FFF2-40B4-BE49-F238E27FC236}">
              <a16:creationId xmlns:a16="http://schemas.microsoft.com/office/drawing/2014/main" id="{00000000-0008-0000-0600-000072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4" name="前年度繰上充用金グラフ枠">
          <a:extLst>
            <a:ext uri="{FF2B5EF4-FFF2-40B4-BE49-F238E27FC236}">
              <a16:creationId xmlns:a16="http://schemas.microsoft.com/office/drawing/2014/main" id="{00000000-0008-0000-0600-000074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6" name="前年度繰上充用金最小値テキスト">
          <a:extLst>
            <a:ext uri="{FF2B5EF4-FFF2-40B4-BE49-F238E27FC236}">
              <a16:creationId xmlns:a16="http://schemas.microsoft.com/office/drawing/2014/main" id="{00000000-0008-0000-0600-000076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88" name="前年度繰上充用金最大値テキスト">
          <a:extLst>
            <a:ext uri="{FF2B5EF4-FFF2-40B4-BE49-F238E27FC236}">
              <a16:creationId xmlns:a16="http://schemas.microsoft.com/office/drawing/2014/main" id="{00000000-0008-0000-0600-000078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1" name="前年度繰上充用金平均値テキスト">
          <a:extLst>
            <a:ext uri="{FF2B5EF4-FFF2-40B4-BE49-F238E27FC236}">
              <a16:creationId xmlns:a16="http://schemas.microsoft.com/office/drawing/2014/main" id="{00000000-0008-0000-0600-00007B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2" name="フローチャート: 判断 891">
          <a:extLst>
            <a:ext uri="{FF2B5EF4-FFF2-40B4-BE49-F238E27FC236}">
              <a16:creationId xmlns:a16="http://schemas.microsoft.com/office/drawing/2014/main" id="{00000000-0008-0000-0600-00007C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4" name="フローチャート: 判断 893">
          <a:extLst>
            <a:ext uri="{FF2B5EF4-FFF2-40B4-BE49-F238E27FC236}">
              <a16:creationId xmlns:a16="http://schemas.microsoft.com/office/drawing/2014/main" id="{00000000-0008-0000-0600-00007E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9" name="楕円 908">
          <a:extLst>
            <a:ext uri="{FF2B5EF4-FFF2-40B4-BE49-F238E27FC236}">
              <a16:creationId xmlns:a16="http://schemas.microsoft.com/office/drawing/2014/main" id="{00000000-0008-0000-0600-00008D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0" name="前年度繰上充用金該当値テキスト">
          <a:extLst>
            <a:ext uri="{FF2B5EF4-FFF2-40B4-BE49-F238E27FC236}">
              <a16:creationId xmlns:a16="http://schemas.microsoft.com/office/drawing/2014/main" id="{00000000-0008-0000-0600-00008E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1" name="楕円 910">
          <a:extLst>
            <a:ext uri="{FF2B5EF4-FFF2-40B4-BE49-F238E27FC236}">
              <a16:creationId xmlns:a16="http://schemas.microsoft.com/office/drawing/2014/main" id="{00000000-0008-0000-0600-00008F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3" name="楕円 912">
          <a:extLst>
            <a:ext uri="{FF2B5EF4-FFF2-40B4-BE49-F238E27FC236}">
              <a16:creationId xmlns:a16="http://schemas.microsoft.com/office/drawing/2014/main" id="{00000000-0008-0000-0600-000091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19" name="正方形/長方形 918">
          <a:extLst>
            <a:ext uri="{FF2B5EF4-FFF2-40B4-BE49-F238E27FC236}">
              <a16:creationId xmlns:a16="http://schemas.microsoft.com/office/drawing/2014/main" id="{00000000-0008-0000-0600-000097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0" name="正方形/長方形 919">
          <a:extLst>
            <a:ext uri="{FF2B5EF4-FFF2-40B4-BE49-F238E27FC236}">
              <a16:creationId xmlns:a16="http://schemas.microsoft.com/office/drawing/2014/main" id="{00000000-0008-0000-0600-000098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歳出決算総額は、住民一人当たり</a:t>
          </a:r>
          <a:r>
            <a:rPr kumimoji="1" lang="en-US" altLang="ja-JP" sz="1300">
              <a:latin typeface="ＭＳ Ｐゴシック" panose="020B0600070205080204" pitchFamily="50" charset="-128"/>
              <a:ea typeface="ＭＳ Ｐゴシック" panose="020B0600070205080204" pitchFamily="50" charset="-128"/>
            </a:rPr>
            <a:t>1,186</a:t>
          </a:r>
          <a:r>
            <a:rPr kumimoji="1" lang="ja-JP" altLang="en-US" sz="1300">
              <a:latin typeface="ＭＳ Ｐゴシック" panose="020B0600070205080204" pitchFamily="50" charset="-128"/>
              <a:ea typeface="ＭＳ Ｐゴシック" panose="020B0600070205080204" pitchFamily="50" charset="-128"/>
            </a:rPr>
            <a:t>千円となり、前年度より</a:t>
          </a:r>
          <a:r>
            <a:rPr kumimoji="1" lang="en-US" altLang="ja-JP" sz="1300">
              <a:latin typeface="ＭＳ Ｐゴシック" panose="020B0600070205080204" pitchFamily="50" charset="-128"/>
              <a:ea typeface="ＭＳ Ｐゴシック" panose="020B0600070205080204" pitchFamily="50" charset="-128"/>
            </a:rPr>
            <a:t>214</a:t>
          </a:r>
          <a:r>
            <a:rPr kumimoji="1" lang="ja-JP" altLang="en-US" sz="1300">
              <a:latin typeface="ＭＳ Ｐゴシック" panose="020B0600070205080204" pitchFamily="50" charset="-128"/>
              <a:ea typeface="ＭＳ Ｐゴシック" panose="020B0600070205080204" pitchFamily="50" charset="-128"/>
            </a:rPr>
            <a:t>千円増加した。主な構成項目である補助費等は、住民一人当たり</a:t>
          </a:r>
          <a:r>
            <a:rPr kumimoji="1" lang="en-US" altLang="ja-JP" sz="1300">
              <a:latin typeface="ＭＳ Ｐゴシック" panose="020B0600070205080204" pitchFamily="50" charset="-128"/>
              <a:ea typeface="ＭＳ Ｐゴシック" panose="020B0600070205080204" pitchFamily="50" charset="-128"/>
            </a:rPr>
            <a:t>221,882</a:t>
          </a:r>
          <a:r>
            <a:rPr kumimoji="1" lang="ja-JP" altLang="en-US" sz="1300">
              <a:latin typeface="ＭＳ Ｐゴシック" panose="020B0600070205080204" pitchFamily="50" charset="-128"/>
              <a:ea typeface="ＭＳ Ｐゴシック" panose="020B0600070205080204" pitchFamily="50" charset="-128"/>
            </a:rPr>
            <a:t>円となり、前年度より</a:t>
          </a:r>
          <a:r>
            <a:rPr kumimoji="1" lang="en-US" altLang="ja-JP" sz="1300">
              <a:latin typeface="ＭＳ Ｐゴシック" panose="020B0600070205080204" pitchFamily="50" charset="-128"/>
              <a:ea typeface="ＭＳ Ｐゴシック" panose="020B0600070205080204" pitchFamily="50" charset="-128"/>
            </a:rPr>
            <a:t>37,084</a:t>
          </a:r>
          <a:r>
            <a:rPr kumimoji="1" lang="ja-JP" altLang="en-US" sz="1300">
              <a:latin typeface="ＭＳ Ｐゴシック" panose="020B0600070205080204" pitchFamily="50" charset="-128"/>
              <a:ea typeface="ＭＳ Ｐゴシック" panose="020B0600070205080204" pitchFamily="50" charset="-128"/>
            </a:rPr>
            <a:t>円増加しており、依然として高止まりの傾向にある。</a:t>
          </a:r>
          <a:br>
            <a:rPr kumimoji="1" lang="ja-JP" altLang="en-US"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また、新規整備分の普通建設事業費は、住民一人当たり</a:t>
          </a:r>
          <a:r>
            <a:rPr kumimoji="1" lang="en-US" altLang="ja-JP" sz="1300">
              <a:latin typeface="ＭＳ Ｐゴシック" panose="020B0600070205080204" pitchFamily="50" charset="-128"/>
              <a:ea typeface="ＭＳ Ｐゴシック" panose="020B0600070205080204" pitchFamily="50" charset="-128"/>
            </a:rPr>
            <a:t>120,295</a:t>
          </a:r>
          <a:r>
            <a:rPr kumimoji="1" lang="ja-JP" altLang="en-US" sz="1300">
              <a:latin typeface="ＭＳ Ｐゴシック" panose="020B0600070205080204" pitchFamily="50" charset="-128"/>
              <a:ea typeface="ＭＳ Ｐゴシック" panose="020B0600070205080204" pitchFamily="50" charset="-128"/>
            </a:rPr>
            <a:t>円となり、前年度より</a:t>
          </a:r>
          <a:r>
            <a:rPr kumimoji="1" lang="en-US" altLang="ja-JP" sz="1300">
              <a:latin typeface="ＭＳ Ｐゴシック" panose="020B0600070205080204" pitchFamily="50" charset="-128"/>
              <a:ea typeface="ＭＳ Ｐゴシック" panose="020B0600070205080204" pitchFamily="50" charset="-128"/>
            </a:rPr>
            <a:t>118,551</a:t>
          </a:r>
          <a:r>
            <a:rPr kumimoji="1" lang="ja-JP" altLang="en-US" sz="1300">
              <a:latin typeface="ＭＳ Ｐゴシック" panose="020B0600070205080204" pitchFamily="50" charset="-128"/>
              <a:ea typeface="ＭＳ Ｐゴシック" panose="020B0600070205080204" pitchFamily="50" charset="-128"/>
            </a:rPr>
            <a:t>円増加し、類似団体平均との差が拡大した。これは、義務教育学校建設事業や駅前地区整備事業などの大規模な建設事業が重なったことによるものである。</a:t>
          </a:r>
          <a:br>
            <a:rPr kumimoji="1" lang="ja-JP" altLang="en-US"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今後は、公共施設等総合管理計画や緊急性を考慮して事業を精査し、事業費の抑制に努める。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北海道砂川市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15,231
15,171
78.68
18,668,957
18,058,770
585,214
7,425,510
16,902,760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6.9
41.5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38</xdr:row>
      <xdr:rowOff>139700</xdr:rowOff>
    </xdr:from>
    <xdr:to>
      <xdr:col>28</xdr:col>
      <xdr:colOff>114300</xdr:colOff>
      <xdr:row>38</xdr:row>
      <xdr:rowOff>139700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37</xdr:row>
      <xdr:rowOff>168927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54627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111777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168927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2" name="議会費グラフ枠">
          <a:extLst>
            <a:ext uri="{FF2B5EF4-FFF2-40B4-BE49-F238E27FC236}">
              <a16:creationId xmlns:a16="http://schemas.microsoft.com/office/drawing/2014/main" id="{00000000-0008-0000-0700-000034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169875</xdr:rowOff>
    </xdr:from>
    <xdr:to>
      <xdr:col>24</xdr:col>
      <xdr:colOff>62865</xdr:colOff>
      <xdr:row>37</xdr:row>
      <xdr:rowOff>162560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flipV="1">
          <a:off x="4633595" y="5484825"/>
          <a:ext cx="1270" cy="1021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166387</xdr:rowOff>
    </xdr:from>
    <xdr:ext cx="469744" cy="259045"/>
    <xdr:sp macro="" textlink="">
      <xdr:nvSpPr>
        <xdr:cNvPr id="54" name="議会費最小値テキスト">
          <a:extLst>
            <a:ext uri="{FF2B5EF4-FFF2-40B4-BE49-F238E27FC236}">
              <a16:creationId xmlns:a16="http://schemas.microsoft.com/office/drawing/2014/main" id="{00000000-0008-0000-0700-000036000000}"/>
            </a:ext>
          </a:extLst>
        </xdr:cNvPr>
        <xdr:cNvSpPr txBox="1"/>
      </xdr:nvSpPr>
      <xdr:spPr>
        <a:xfrm>
          <a:off x="4686300" y="6510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162560</xdr:rowOff>
    </xdr:from>
    <xdr:to>
      <xdr:col>24</xdr:col>
      <xdr:colOff>152400</xdr:colOff>
      <xdr:row>37</xdr:row>
      <xdr:rowOff>162560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4546600" y="6506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116552</xdr:rowOff>
    </xdr:from>
    <xdr:ext cx="534377" cy="259045"/>
    <xdr:sp macro="" textlink="">
      <xdr:nvSpPr>
        <xdr:cNvPr id="56" name="議会費最大値テキスト">
          <a:extLst>
            <a:ext uri="{FF2B5EF4-FFF2-40B4-BE49-F238E27FC236}">
              <a16:creationId xmlns:a16="http://schemas.microsoft.com/office/drawing/2014/main" id="{00000000-0008-0000-0700-000038000000}"/>
            </a:ext>
          </a:extLst>
        </xdr:cNvPr>
        <xdr:cNvSpPr txBox="1"/>
      </xdr:nvSpPr>
      <xdr:spPr>
        <a:xfrm>
          <a:off x="4686300" y="5260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25,590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169875</xdr:rowOff>
    </xdr:from>
    <xdr:to>
      <xdr:col>24</xdr:col>
      <xdr:colOff>152400</xdr:colOff>
      <xdr:row>31</xdr:row>
      <xdr:rowOff>169875</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4546600" y="54848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96220</xdr:rowOff>
    </xdr:from>
    <xdr:to>
      <xdr:col>24</xdr:col>
      <xdr:colOff>63500</xdr:colOff>
      <xdr:row>36</xdr:row>
      <xdr:rowOff>96952</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3797300" y="6268420"/>
          <a:ext cx="838200" cy="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9674</xdr:rowOff>
    </xdr:from>
    <xdr:ext cx="469744" cy="259045"/>
    <xdr:sp macro="" textlink="">
      <xdr:nvSpPr>
        <xdr:cNvPr id="59" name="議会費平均値テキスト">
          <a:extLst>
            <a:ext uri="{FF2B5EF4-FFF2-40B4-BE49-F238E27FC236}">
              <a16:creationId xmlns:a16="http://schemas.microsoft.com/office/drawing/2014/main" id="{00000000-0008-0000-0700-00003B000000}"/>
            </a:ext>
          </a:extLst>
        </xdr:cNvPr>
        <xdr:cNvSpPr txBox="1"/>
      </xdr:nvSpPr>
      <xdr:spPr>
        <a:xfrm>
          <a:off x="4686300" y="635332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31247</xdr:rowOff>
    </xdr:from>
    <xdr:to>
      <xdr:col>24</xdr:col>
      <xdr:colOff>114300</xdr:colOff>
      <xdr:row>37</xdr:row>
      <xdr:rowOff>132847</xdr:rowOff>
    </xdr:to>
    <xdr:sp macro="" textlink="">
      <xdr:nvSpPr>
        <xdr:cNvPr id="60" name="フローチャート: 判断 59">
          <a:extLst>
            <a:ext uri="{FF2B5EF4-FFF2-40B4-BE49-F238E27FC236}">
              <a16:creationId xmlns:a16="http://schemas.microsoft.com/office/drawing/2014/main" id="{00000000-0008-0000-0700-00003C000000}"/>
            </a:ext>
          </a:extLst>
        </xdr:cNvPr>
        <xdr:cNvSpPr/>
      </xdr:nvSpPr>
      <xdr:spPr>
        <a:xfrm>
          <a:off x="4584700" y="6374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96952</xdr:rowOff>
    </xdr:from>
    <xdr:to>
      <xdr:col>19</xdr:col>
      <xdr:colOff>177800</xdr:colOff>
      <xdr:row>36</xdr:row>
      <xdr:rowOff>133985</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2908300" y="6269152"/>
          <a:ext cx="889000" cy="37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36002</xdr:rowOff>
    </xdr:from>
    <xdr:to>
      <xdr:col>20</xdr:col>
      <xdr:colOff>38100</xdr:colOff>
      <xdr:row>37</xdr:row>
      <xdr:rowOff>137602</xdr:rowOff>
    </xdr:to>
    <xdr:sp macro="" textlink="">
      <xdr:nvSpPr>
        <xdr:cNvPr id="62" name="フローチャート: 判断 61">
          <a:extLst>
            <a:ext uri="{FF2B5EF4-FFF2-40B4-BE49-F238E27FC236}">
              <a16:creationId xmlns:a16="http://schemas.microsoft.com/office/drawing/2014/main" id="{00000000-0008-0000-0700-00003E000000}"/>
            </a:ext>
          </a:extLst>
        </xdr:cNvPr>
        <xdr:cNvSpPr/>
      </xdr:nvSpPr>
      <xdr:spPr>
        <a:xfrm>
          <a:off x="3746500" y="6379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128729</xdr:rowOff>
    </xdr:from>
    <xdr:ext cx="469744" cy="259045"/>
    <xdr:sp macro="" textlink="">
      <xdr:nvSpPr>
        <xdr:cNvPr id="63" name="テキスト ボックス 62">
          <a:extLst>
            <a:ext uri="{FF2B5EF4-FFF2-40B4-BE49-F238E27FC236}">
              <a16:creationId xmlns:a16="http://schemas.microsoft.com/office/drawing/2014/main" id="{00000000-0008-0000-0700-00003F000000}"/>
            </a:ext>
          </a:extLst>
        </xdr:cNvPr>
        <xdr:cNvSpPr txBox="1"/>
      </xdr:nvSpPr>
      <xdr:spPr>
        <a:xfrm>
          <a:off x="3562428" y="6472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133985</xdr:rowOff>
    </xdr:from>
    <xdr:to>
      <xdr:col>15</xdr:col>
      <xdr:colOff>50800</xdr:colOff>
      <xdr:row>36</xdr:row>
      <xdr:rowOff>135174</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019300" y="6306185"/>
          <a:ext cx="889000" cy="1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38837</xdr:rowOff>
    </xdr:from>
    <xdr:to>
      <xdr:col>15</xdr:col>
      <xdr:colOff>101600</xdr:colOff>
      <xdr:row>37</xdr:row>
      <xdr:rowOff>140437</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2857500" y="6382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131563</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2673428" y="6475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129413</xdr:rowOff>
    </xdr:from>
    <xdr:to>
      <xdr:col>10</xdr:col>
      <xdr:colOff>114300</xdr:colOff>
      <xdr:row>36</xdr:row>
      <xdr:rowOff>135174</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1130300" y="6301613"/>
          <a:ext cx="889000" cy="5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40482</xdr:rowOff>
    </xdr:from>
    <xdr:to>
      <xdr:col>10</xdr:col>
      <xdr:colOff>165100</xdr:colOff>
      <xdr:row>37</xdr:row>
      <xdr:rowOff>142082</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1968500" y="638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133210</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1784428" y="64768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30881</xdr:rowOff>
    </xdr:from>
    <xdr:to>
      <xdr:col>6</xdr:col>
      <xdr:colOff>38100</xdr:colOff>
      <xdr:row>37</xdr:row>
      <xdr:rowOff>132481</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1079500" y="6374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123608</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895428" y="6467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45420</xdr:rowOff>
    </xdr:from>
    <xdr:to>
      <xdr:col>24</xdr:col>
      <xdr:colOff>114300</xdr:colOff>
      <xdr:row>36</xdr:row>
      <xdr:rowOff>147020</xdr:rowOff>
    </xdr:to>
    <xdr:sp macro="" textlink="">
      <xdr:nvSpPr>
        <xdr:cNvPr id="77" name="楕円 76">
          <a:extLst>
            <a:ext uri="{FF2B5EF4-FFF2-40B4-BE49-F238E27FC236}">
              <a16:creationId xmlns:a16="http://schemas.microsoft.com/office/drawing/2014/main" id="{00000000-0008-0000-0700-00004D000000}"/>
            </a:ext>
          </a:extLst>
        </xdr:cNvPr>
        <xdr:cNvSpPr/>
      </xdr:nvSpPr>
      <xdr:spPr>
        <a:xfrm>
          <a:off x="4584700" y="621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68297</xdr:rowOff>
    </xdr:from>
    <xdr:ext cx="469744" cy="259045"/>
    <xdr:sp macro="" textlink="">
      <xdr:nvSpPr>
        <xdr:cNvPr id="78" name="議会費該当値テキスト">
          <a:extLst>
            <a:ext uri="{FF2B5EF4-FFF2-40B4-BE49-F238E27FC236}">
              <a16:creationId xmlns:a16="http://schemas.microsoft.com/office/drawing/2014/main" id="{00000000-0008-0000-0700-00004E000000}"/>
            </a:ext>
          </a:extLst>
        </xdr:cNvPr>
        <xdr:cNvSpPr txBox="1"/>
      </xdr:nvSpPr>
      <xdr:spPr>
        <a:xfrm>
          <a:off x="4686300" y="6069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46152</xdr:rowOff>
    </xdr:from>
    <xdr:to>
      <xdr:col>20</xdr:col>
      <xdr:colOff>38100</xdr:colOff>
      <xdr:row>36</xdr:row>
      <xdr:rowOff>147752</xdr:rowOff>
    </xdr:to>
    <xdr:sp macro="" textlink="">
      <xdr:nvSpPr>
        <xdr:cNvPr id="79" name="楕円 78">
          <a:extLst>
            <a:ext uri="{FF2B5EF4-FFF2-40B4-BE49-F238E27FC236}">
              <a16:creationId xmlns:a16="http://schemas.microsoft.com/office/drawing/2014/main" id="{00000000-0008-0000-0700-00004F000000}"/>
            </a:ext>
          </a:extLst>
        </xdr:cNvPr>
        <xdr:cNvSpPr/>
      </xdr:nvSpPr>
      <xdr:spPr>
        <a:xfrm>
          <a:off x="3746500" y="6218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164279</xdr:rowOff>
    </xdr:from>
    <xdr:ext cx="469744"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3562428" y="59935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83185</xdr:rowOff>
    </xdr:from>
    <xdr:to>
      <xdr:col>15</xdr:col>
      <xdr:colOff>101600</xdr:colOff>
      <xdr:row>37</xdr:row>
      <xdr:rowOff>13335</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2857500" y="625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29862</xdr:rowOff>
    </xdr:from>
    <xdr:ext cx="469744"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2673428" y="6030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84374</xdr:rowOff>
    </xdr:from>
    <xdr:to>
      <xdr:col>10</xdr:col>
      <xdr:colOff>165100</xdr:colOff>
      <xdr:row>37</xdr:row>
      <xdr:rowOff>14524</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1968500" y="6256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31051</xdr:rowOff>
    </xdr:from>
    <xdr:ext cx="469744"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1784428" y="6031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78613</xdr:rowOff>
    </xdr:from>
    <xdr:to>
      <xdr:col>6</xdr:col>
      <xdr:colOff>38100</xdr:colOff>
      <xdr:row>37</xdr:row>
      <xdr:rowOff>8763</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1079500" y="625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25290</xdr:rowOff>
    </xdr:from>
    <xdr:ext cx="469744"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895428" y="6026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7" name="正方形/長方形 86">
          <a:extLst>
            <a:ext uri="{FF2B5EF4-FFF2-40B4-BE49-F238E27FC236}">
              <a16:creationId xmlns:a16="http://schemas.microsoft.com/office/drawing/2014/main" id="{00000000-0008-0000-0700-000057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109,706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5" name="テキスト ボックス 94">
          <a:extLst>
            <a:ext uri="{FF2B5EF4-FFF2-40B4-BE49-F238E27FC236}">
              <a16:creationId xmlns:a16="http://schemas.microsoft.com/office/drawing/2014/main" id="{00000000-0008-0000-0700-00005F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6" name="直線コネクタ 95">
          <a:extLst>
            <a:ext uri="{FF2B5EF4-FFF2-40B4-BE49-F238E27FC236}">
              <a16:creationId xmlns:a16="http://schemas.microsoft.com/office/drawing/2014/main" id="{00000000-0008-0000-0700-000060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総務費グラフ枠">
          <a:extLst>
            <a:ext uri="{FF2B5EF4-FFF2-40B4-BE49-F238E27FC236}">
              <a16:creationId xmlns:a16="http://schemas.microsoft.com/office/drawing/2014/main" id="{00000000-0008-0000-07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42707</xdr:rowOff>
    </xdr:from>
    <xdr:to>
      <xdr:col>24</xdr:col>
      <xdr:colOff>62865</xdr:colOff>
      <xdr:row>58</xdr:row>
      <xdr:rowOff>133394</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flipV="1">
          <a:off x="4633595" y="8786657"/>
          <a:ext cx="1270" cy="1290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137221</xdr:rowOff>
    </xdr:from>
    <xdr:ext cx="534377" cy="259045"/>
    <xdr:sp macro="" textlink="">
      <xdr:nvSpPr>
        <xdr:cNvPr id="111" name="総務費最小値テキスト">
          <a:extLst>
            <a:ext uri="{FF2B5EF4-FFF2-40B4-BE49-F238E27FC236}">
              <a16:creationId xmlns:a16="http://schemas.microsoft.com/office/drawing/2014/main" id="{00000000-0008-0000-0700-00006F000000}"/>
            </a:ext>
          </a:extLst>
        </xdr:cNvPr>
        <xdr:cNvSpPr txBox="1"/>
      </xdr:nvSpPr>
      <xdr:spPr>
        <a:xfrm>
          <a:off x="4686300" y="10081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43,310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133394</xdr:rowOff>
    </xdr:from>
    <xdr:to>
      <xdr:col>24</xdr:col>
      <xdr:colOff>152400</xdr:colOff>
      <xdr:row>58</xdr:row>
      <xdr:rowOff>133394</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4546600" y="10077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160834</xdr:rowOff>
    </xdr:from>
    <xdr:ext cx="599010" cy="259045"/>
    <xdr:sp macro="" textlink="">
      <xdr:nvSpPr>
        <xdr:cNvPr id="113" name="総務費最大値テキスト">
          <a:extLst>
            <a:ext uri="{FF2B5EF4-FFF2-40B4-BE49-F238E27FC236}">
              <a16:creationId xmlns:a16="http://schemas.microsoft.com/office/drawing/2014/main" id="{00000000-0008-0000-0700-000071000000}"/>
            </a:ext>
          </a:extLst>
        </xdr:cNvPr>
        <xdr:cNvSpPr txBox="1"/>
      </xdr:nvSpPr>
      <xdr:spPr>
        <a:xfrm>
          <a:off x="4686300" y="8561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720,915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42707</xdr:rowOff>
    </xdr:from>
    <xdr:to>
      <xdr:col>24</xdr:col>
      <xdr:colOff>152400</xdr:colOff>
      <xdr:row>51</xdr:row>
      <xdr:rowOff>42707</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4546600" y="8786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161632</xdr:rowOff>
    </xdr:from>
    <xdr:to>
      <xdr:col>24</xdr:col>
      <xdr:colOff>63500</xdr:colOff>
      <xdr:row>57</xdr:row>
      <xdr:rowOff>61054</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3797300" y="9762832"/>
          <a:ext cx="838200" cy="70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105861</xdr:rowOff>
    </xdr:from>
    <xdr:ext cx="599010" cy="259045"/>
    <xdr:sp macro="" textlink="">
      <xdr:nvSpPr>
        <xdr:cNvPr id="116" name="総務費平均値テキスト">
          <a:extLst>
            <a:ext uri="{FF2B5EF4-FFF2-40B4-BE49-F238E27FC236}">
              <a16:creationId xmlns:a16="http://schemas.microsoft.com/office/drawing/2014/main" id="{00000000-0008-0000-0700-000074000000}"/>
            </a:ext>
          </a:extLst>
        </xdr:cNvPr>
        <xdr:cNvSpPr txBox="1"/>
      </xdr:nvSpPr>
      <xdr:spPr>
        <a:xfrm>
          <a:off x="4686300" y="987851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127434</xdr:rowOff>
    </xdr:from>
    <xdr:to>
      <xdr:col>24</xdr:col>
      <xdr:colOff>114300</xdr:colOff>
      <xdr:row>58</xdr:row>
      <xdr:rowOff>57584</xdr:rowOff>
    </xdr:to>
    <xdr:sp macro="" textlink="">
      <xdr:nvSpPr>
        <xdr:cNvPr id="117" name="フローチャート: 判断 116">
          <a:extLst>
            <a:ext uri="{FF2B5EF4-FFF2-40B4-BE49-F238E27FC236}">
              <a16:creationId xmlns:a16="http://schemas.microsoft.com/office/drawing/2014/main" id="{00000000-0008-0000-0700-000075000000}"/>
            </a:ext>
          </a:extLst>
        </xdr:cNvPr>
        <xdr:cNvSpPr/>
      </xdr:nvSpPr>
      <xdr:spPr>
        <a:xfrm>
          <a:off x="4584700" y="990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11678</xdr:rowOff>
    </xdr:from>
    <xdr:to>
      <xdr:col>19</xdr:col>
      <xdr:colOff>177800</xdr:colOff>
      <xdr:row>57</xdr:row>
      <xdr:rowOff>61054</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2908300" y="9784328"/>
          <a:ext cx="889000" cy="49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152146</xdr:rowOff>
    </xdr:from>
    <xdr:to>
      <xdr:col>20</xdr:col>
      <xdr:colOff>38100</xdr:colOff>
      <xdr:row>58</xdr:row>
      <xdr:rowOff>82296</xdr:rowOff>
    </xdr:to>
    <xdr:sp macro="" textlink="">
      <xdr:nvSpPr>
        <xdr:cNvPr id="119" name="フローチャート: 判断 118">
          <a:extLst>
            <a:ext uri="{FF2B5EF4-FFF2-40B4-BE49-F238E27FC236}">
              <a16:creationId xmlns:a16="http://schemas.microsoft.com/office/drawing/2014/main" id="{00000000-0008-0000-0700-000077000000}"/>
            </a:ext>
          </a:extLst>
        </xdr:cNvPr>
        <xdr:cNvSpPr/>
      </xdr:nvSpPr>
      <xdr:spPr>
        <a:xfrm>
          <a:off x="3746500" y="9924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73423</xdr:rowOff>
    </xdr:from>
    <xdr:ext cx="534377" cy="259045"/>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a:off x="3530111" y="10017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11678</xdr:rowOff>
    </xdr:from>
    <xdr:to>
      <xdr:col>15</xdr:col>
      <xdr:colOff>50800</xdr:colOff>
      <xdr:row>57</xdr:row>
      <xdr:rowOff>94609</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019300" y="9784328"/>
          <a:ext cx="889000" cy="82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142350</xdr:rowOff>
    </xdr:from>
    <xdr:to>
      <xdr:col>15</xdr:col>
      <xdr:colOff>101600</xdr:colOff>
      <xdr:row>58</xdr:row>
      <xdr:rowOff>72500</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2857500" y="991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63627</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2608795" y="100077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148196</xdr:rowOff>
    </xdr:from>
    <xdr:to>
      <xdr:col>10</xdr:col>
      <xdr:colOff>114300</xdr:colOff>
      <xdr:row>57</xdr:row>
      <xdr:rowOff>94609</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1130300" y="9406496"/>
          <a:ext cx="889000" cy="460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138409</xdr:rowOff>
    </xdr:from>
    <xdr:to>
      <xdr:col>10</xdr:col>
      <xdr:colOff>165100</xdr:colOff>
      <xdr:row>58</xdr:row>
      <xdr:rowOff>68559</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1968500" y="9911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59686</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1719795" y="100037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118144</xdr:rowOff>
    </xdr:from>
    <xdr:to>
      <xdr:col>6</xdr:col>
      <xdr:colOff>38100</xdr:colOff>
      <xdr:row>57</xdr:row>
      <xdr:rowOff>48294</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1079500" y="9719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39421</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830795" y="98120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110832</xdr:rowOff>
    </xdr:from>
    <xdr:to>
      <xdr:col>24</xdr:col>
      <xdr:colOff>114300</xdr:colOff>
      <xdr:row>57</xdr:row>
      <xdr:rowOff>40982</xdr:rowOff>
    </xdr:to>
    <xdr:sp macro="" textlink="">
      <xdr:nvSpPr>
        <xdr:cNvPr id="134" name="楕円 133">
          <a:extLst>
            <a:ext uri="{FF2B5EF4-FFF2-40B4-BE49-F238E27FC236}">
              <a16:creationId xmlns:a16="http://schemas.microsoft.com/office/drawing/2014/main" id="{00000000-0008-0000-0700-000086000000}"/>
            </a:ext>
          </a:extLst>
        </xdr:cNvPr>
        <xdr:cNvSpPr/>
      </xdr:nvSpPr>
      <xdr:spPr>
        <a:xfrm>
          <a:off x="4584700" y="9712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133709</xdr:rowOff>
    </xdr:from>
    <xdr:ext cx="599010" cy="259045"/>
    <xdr:sp macro="" textlink="">
      <xdr:nvSpPr>
        <xdr:cNvPr id="135" name="総務費該当値テキスト">
          <a:extLst>
            <a:ext uri="{FF2B5EF4-FFF2-40B4-BE49-F238E27FC236}">
              <a16:creationId xmlns:a16="http://schemas.microsoft.com/office/drawing/2014/main" id="{00000000-0008-0000-0700-000087000000}"/>
            </a:ext>
          </a:extLst>
        </xdr:cNvPr>
        <xdr:cNvSpPr txBox="1"/>
      </xdr:nvSpPr>
      <xdr:spPr>
        <a:xfrm>
          <a:off x="4686300" y="9563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208,487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10254</xdr:rowOff>
    </xdr:from>
    <xdr:to>
      <xdr:col>20</xdr:col>
      <xdr:colOff>38100</xdr:colOff>
      <xdr:row>57</xdr:row>
      <xdr:rowOff>111854</xdr:rowOff>
    </xdr:to>
    <xdr:sp macro="" textlink="">
      <xdr:nvSpPr>
        <xdr:cNvPr id="136" name="楕円 135">
          <a:extLst>
            <a:ext uri="{FF2B5EF4-FFF2-40B4-BE49-F238E27FC236}">
              <a16:creationId xmlns:a16="http://schemas.microsoft.com/office/drawing/2014/main" id="{00000000-0008-0000-0700-000088000000}"/>
            </a:ext>
          </a:extLst>
        </xdr:cNvPr>
        <xdr:cNvSpPr/>
      </xdr:nvSpPr>
      <xdr:spPr>
        <a:xfrm>
          <a:off x="3746500" y="9782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128381</xdr:rowOff>
    </xdr:from>
    <xdr:ext cx="59901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3497795" y="95581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132328</xdr:rowOff>
    </xdr:from>
    <xdr:to>
      <xdr:col>15</xdr:col>
      <xdr:colOff>101600</xdr:colOff>
      <xdr:row>57</xdr:row>
      <xdr:rowOff>62478</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2857500" y="9733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79005</xdr:rowOff>
    </xdr:from>
    <xdr:ext cx="59901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2608795" y="95087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43809</xdr:rowOff>
    </xdr:from>
    <xdr:to>
      <xdr:col>10</xdr:col>
      <xdr:colOff>165100</xdr:colOff>
      <xdr:row>57</xdr:row>
      <xdr:rowOff>145409</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1968500" y="9816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161936</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1719795" y="95916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97396</xdr:rowOff>
    </xdr:from>
    <xdr:to>
      <xdr:col>6</xdr:col>
      <xdr:colOff>38100</xdr:colOff>
      <xdr:row>55</xdr:row>
      <xdr:rowOff>27546</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1079500" y="9355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44073</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830795" y="9130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7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258,203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7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7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4" name="テキスト ボックス 153">
          <a:extLst>
            <a:ext uri="{FF2B5EF4-FFF2-40B4-BE49-F238E27FC236}">
              <a16:creationId xmlns:a16="http://schemas.microsoft.com/office/drawing/2014/main" id="{00000000-0008-0000-0700-00009A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5" name="直線コネクタ 154">
          <a:extLst>
            <a:ext uri="{FF2B5EF4-FFF2-40B4-BE49-F238E27FC236}">
              <a16:creationId xmlns:a16="http://schemas.microsoft.com/office/drawing/2014/main" id="{00000000-0008-0000-0700-00009B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7" name="民生費グラフ枠">
          <a:extLst>
            <a:ext uri="{FF2B5EF4-FFF2-40B4-BE49-F238E27FC236}">
              <a16:creationId xmlns:a16="http://schemas.microsoft.com/office/drawing/2014/main" id="{00000000-0008-0000-0700-0000A7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57099</xdr:rowOff>
    </xdr:from>
    <xdr:to>
      <xdr:col>24</xdr:col>
      <xdr:colOff>62865</xdr:colOff>
      <xdr:row>77</xdr:row>
      <xdr:rowOff>136584</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flipV="1">
          <a:off x="4633595" y="12230049"/>
          <a:ext cx="1270" cy="11081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140411</xdr:rowOff>
    </xdr:from>
    <xdr:ext cx="599010" cy="259045"/>
    <xdr:sp macro="" textlink="">
      <xdr:nvSpPr>
        <xdr:cNvPr id="169" name="民生費最小値テキスト">
          <a:extLst>
            <a:ext uri="{FF2B5EF4-FFF2-40B4-BE49-F238E27FC236}">
              <a16:creationId xmlns:a16="http://schemas.microsoft.com/office/drawing/2014/main" id="{00000000-0008-0000-0700-0000A9000000}"/>
            </a:ext>
          </a:extLst>
        </xdr:cNvPr>
        <xdr:cNvSpPr txBox="1"/>
      </xdr:nvSpPr>
      <xdr:spPr>
        <a:xfrm>
          <a:off x="4686300" y="133420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165,818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136584</xdr:rowOff>
    </xdr:from>
    <xdr:to>
      <xdr:col>24</xdr:col>
      <xdr:colOff>152400</xdr:colOff>
      <xdr:row>77</xdr:row>
      <xdr:rowOff>136584</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4546600" y="13338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3776</xdr:rowOff>
    </xdr:from>
    <xdr:ext cx="599010" cy="259045"/>
    <xdr:sp macro="" textlink="">
      <xdr:nvSpPr>
        <xdr:cNvPr id="171" name="民生費最大値テキスト">
          <a:extLst>
            <a:ext uri="{FF2B5EF4-FFF2-40B4-BE49-F238E27FC236}">
              <a16:creationId xmlns:a16="http://schemas.microsoft.com/office/drawing/2014/main" id="{00000000-0008-0000-0700-0000AB000000}"/>
            </a:ext>
          </a:extLst>
        </xdr:cNvPr>
        <xdr:cNvSpPr txBox="1"/>
      </xdr:nvSpPr>
      <xdr:spPr>
        <a:xfrm>
          <a:off x="4686300" y="12005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456,680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57099</xdr:rowOff>
    </xdr:from>
    <xdr:to>
      <xdr:col>24</xdr:col>
      <xdr:colOff>152400</xdr:colOff>
      <xdr:row>71</xdr:row>
      <xdr:rowOff>57099</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2230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111967</xdr:rowOff>
    </xdr:from>
    <xdr:to>
      <xdr:col>24</xdr:col>
      <xdr:colOff>63500</xdr:colOff>
      <xdr:row>75</xdr:row>
      <xdr:rowOff>165829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3797300" y="12970717"/>
          <a:ext cx="838200" cy="53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147848</xdr:rowOff>
    </xdr:from>
    <xdr:ext cx="599010" cy="259045"/>
    <xdr:sp macro="" textlink="">
      <xdr:nvSpPr>
        <xdr:cNvPr id="174" name="民生費平均値テキスト">
          <a:extLst>
            <a:ext uri="{FF2B5EF4-FFF2-40B4-BE49-F238E27FC236}">
              <a16:creationId xmlns:a16="http://schemas.microsoft.com/office/drawing/2014/main" id="{00000000-0008-0000-0700-0000AE000000}"/>
            </a:ext>
          </a:extLst>
        </xdr:cNvPr>
        <xdr:cNvSpPr txBox="1"/>
      </xdr:nvSpPr>
      <xdr:spPr>
        <a:xfrm>
          <a:off x="4686300" y="1300659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233,866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169421</xdr:rowOff>
    </xdr:from>
    <xdr:to>
      <xdr:col>24</xdr:col>
      <xdr:colOff>114300</xdr:colOff>
      <xdr:row>76</xdr:row>
      <xdr:rowOff>99571</xdr:rowOff>
    </xdr:to>
    <xdr:sp macro="" textlink="">
      <xdr:nvSpPr>
        <xdr:cNvPr id="175" name="フローチャート: 判断 174">
          <a:extLst>
            <a:ext uri="{FF2B5EF4-FFF2-40B4-BE49-F238E27FC236}">
              <a16:creationId xmlns:a16="http://schemas.microsoft.com/office/drawing/2014/main" id="{00000000-0008-0000-0700-0000AF000000}"/>
            </a:ext>
          </a:extLst>
        </xdr:cNvPr>
        <xdr:cNvSpPr/>
      </xdr:nvSpPr>
      <xdr:spPr>
        <a:xfrm>
          <a:off x="4584700" y="13028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165829</xdr:rowOff>
    </xdr:from>
    <xdr:to>
      <xdr:col>19</xdr:col>
      <xdr:colOff>177800</xdr:colOff>
      <xdr:row>76</xdr:row>
      <xdr:rowOff>78077</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2908300" y="13024579"/>
          <a:ext cx="889000" cy="83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38379</xdr:rowOff>
    </xdr:from>
    <xdr:to>
      <xdr:col>20</xdr:col>
      <xdr:colOff>38100</xdr:colOff>
      <xdr:row>76</xdr:row>
      <xdr:rowOff>139979</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3746500" y="13068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131106</xdr:rowOff>
    </xdr:from>
    <xdr:ext cx="599010" cy="259045"/>
    <xdr:sp macro="" textlink="">
      <xdr:nvSpPr>
        <xdr:cNvPr id="178" name="テキスト ボックス 177">
          <a:extLst>
            <a:ext uri="{FF2B5EF4-FFF2-40B4-BE49-F238E27FC236}">
              <a16:creationId xmlns:a16="http://schemas.microsoft.com/office/drawing/2014/main" id="{00000000-0008-0000-0700-0000B2000000}"/>
            </a:ext>
          </a:extLst>
        </xdr:cNvPr>
        <xdr:cNvSpPr txBox="1"/>
      </xdr:nvSpPr>
      <xdr:spPr>
        <a:xfrm>
          <a:off x="3497795" y="131613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78077</xdr:rowOff>
    </xdr:from>
    <xdr:to>
      <xdr:col>15</xdr:col>
      <xdr:colOff>50800</xdr:colOff>
      <xdr:row>76</xdr:row>
      <xdr:rowOff>86649</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019300" y="13108277"/>
          <a:ext cx="889000" cy="8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93804</xdr:rowOff>
    </xdr:from>
    <xdr:to>
      <xdr:col>15</xdr:col>
      <xdr:colOff>101600</xdr:colOff>
      <xdr:row>77</xdr:row>
      <xdr:rowOff>23954</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2857500" y="13124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15081</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2608795" y="132167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86649</xdr:rowOff>
    </xdr:from>
    <xdr:to>
      <xdr:col>10</xdr:col>
      <xdr:colOff>114300</xdr:colOff>
      <xdr:row>77</xdr:row>
      <xdr:rowOff>21034</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flipV="1">
          <a:off x="1130300" y="13116849"/>
          <a:ext cx="889000" cy="105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60996</xdr:rowOff>
    </xdr:from>
    <xdr:to>
      <xdr:col>10</xdr:col>
      <xdr:colOff>165100</xdr:colOff>
      <xdr:row>76</xdr:row>
      <xdr:rowOff>162596</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1968500" y="13091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153723</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1719795" y="13183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114725</xdr:rowOff>
    </xdr:from>
    <xdr:to>
      <xdr:col>6</xdr:col>
      <xdr:colOff>38100</xdr:colOff>
      <xdr:row>77</xdr:row>
      <xdr:rowOff>44875</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079500" y="13144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61401</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830795" y="129201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61167</xdr:rowOff>
    </xdr:from>
    <xdr:to>
      <xdr:col>24</xdr:col>
      <xdr:colOff>114300</xdr:colOff>
      <xdr:row>75</xdr:row>
      <xdr:rowOff>162767</xdr:rowOff>
    </xdr:to>
    <xdr:sp macro="" textlink="">
      <xdr:nvSpPr>
        <xdr:cNvPr id="192" name="楕円 191">
          <a:extLst>
            <a:ext uri="{FF2B5EF4-FFF2-40B4-BE49-F238E27FC236}">
              <a16:creationId xmlns:a16="http://schemas.microsoft.com/office/drawing/2014/main" id="{00000000-0008-0000-0700-0000C0000000}"/>
            </a:ext>
          </a:extLst>
        </xdr:cNvPr>
        <xdr:cNvSpPr/>
      </xdr:nvSpPr>
      <xdr:spPr>
        <a:xfrm>
          <a:off x="4584700" y="12919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84044</xdr:rowOff>
    </xdr:from>
    <xdr:ext cx="599010" cy="259045"/>
    <xdr:sp macro="" textlink="">
      <xdr:nvSpPr>
        <xdr:cNvPr id="193" name="民生費該当値テキスト">
          <a:extLst>
            <a:ext uri="{FF2B5EF4-FFF2-40B4-BE49-F238E27FC236}">
              <a16:creationId xmlns:a16="http://schemas.microsoft.com/office/drawing/2014/main" id="{00000000-0008-0000-0700-0000C1000000}"/>
            </a:ext>
          </a:extLst>
        </xdr:cNvPr>
        <xdr:cNvSpPr txBox="1"/>
      </xdr:nvSpPr>
      <xdr:spPr>
        <a:xfrm>
          <a:off x="4686300" y="127713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262,279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115029</xdr:rowOff>
    </xdr:from>
    <xdr:to>
      <xdr:col>20</xdr:col>
      <xdr:colOff>38100</xdr:colOff>
      <xdr:row>76</xdr:row>
      <xdr:rowOff>45179</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3746500" y="12973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61706</xdr:rowOff>
    </xdr:from>
    <xdr:ext cx="59901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3497795" y="127490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27277</xdr:rowOff>
    </xdr:from>
    <xdr:to>
      <xdr:col>15</xdr:col>
      <xdr:colOff>101600</xdr:colOff>
      <xdr:row>76</xdr:row>
      <xdr:rowOff>128877</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2857500" y="13057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145404</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2608795" y="12832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35849</xdr:rowOff>
    </xdr:from>
    <xdr:to>
      <xdr:col>10</xdr:col>
      <xdr:colOff>165100</xdr:colOff>
      <xdr:row>76</xdr:row>
      <xdr:rowOff>137449</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1968500" y="13066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153977</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1719795" y="128412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141684</xdr:rowOff>
    </xdr:from>
    <xdr:to>
      <xdr:col>6</xdr:col>
      <xdr:colOff>38100</xdr:colOff>
      <xdr:row>77</xdr:row>
      <xdr:rowOff>71834</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079500" y="13171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62961</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830795" y="132646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2" name="正方形/長方形 201">
          <a:extLst>
            <a:ext uri="{FF2B5EF4-FFF2-40B4-BE49-F238E27FC236}">
              <a16:creationId xmlns:a16="http://schemas.microsoft.com/office/drawing/2014/main" id="{00000000-0008-0000-0700-0000CA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0" name="テキスト ボックス 209">
          <a:extLst>
            <a:ext uri="{FF2B5EF4-FFF2-40B4-BE49-F238E27FC236}">
              <a16:creationId xmlns:a16="http://schemas.microsoft.com/office/drawing/2014/main" id="{00000000-0008-0000-0700-0000D2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1" name="直線コネクタ 210">
          <a:extLst>
            <a:ext uri="{FF2B5EF4-FFF2-40B4-BE49-F238E27FC236}">
              <a16:creationId xmlns:a16="http://schemas.microsoft.com/office/drawing/2014/main" id="{00000000-0008-0000-0700-0000D3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98879</xdr:rowOff>
    </xdr:from>
    <xdr:to>
      <xdr:col>28</xdr:col>
      <xdr:colOff>114300</xdr:colOff>
      <xdr:row>99</xdr:row>
      <xdr:rowOff>98879</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128106</xdr:rowOff>
    </xdr:from>
    <xdr:ext cx="248786" cy="259045"/>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42193</xdr:rowOff>
    </xdr:from>
    <xdr:to>
      <xdr:col>24</xdr:col>
      <xdr:colOff>62865</xdr:colOff>
      <xdr:row>98</xdr:row>
      <xdr:rowOff>102223</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644143"/>
          <a:ext cx="1270" cy="126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106050</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08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25,738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102223</xdr:rowOff>
    </xdr:from>
    <xdr:to>
      <xdr:col>24</xdr:col>
      <xdr:colOff>152400</xdr:colOff>
      <xdr:row>98</xdr:row>
      <xdr:rowOff>102223</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04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160320</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4193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218,679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42193</xdr:rowOff>
    </xdr:from>
    <xdr:to>
      <xdr:col>24</xdr:col>
      <xdr:colOff>152400</xdr:colOff>
      <xdr:row>91</xdr:row>
      <xdr:rowOff>42193</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644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98375</xdr:rowOff>
    </xdr:from>
    <xdr:to>
      <xdr:col>24</xdr:col>
      <xdr:colOff>63500</xdr:colOff>
      <xdr:row>93</xdr:row>
      <xdr:rowOff>151698</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3797300" y="15871775"/>
          <a:ext cx="838200" cy="224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150785</xdr:rowOff>
    </xdr:from>
    <xdr:ext cx="534377"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6099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908</xdr:rowOff>
    </xdr:from>
    <xdr:to>
      <xdr:col>24</xdr:col>
      <xdr:colOff>114300</xdr:colOff>
      <xdr:row>97</xdr:row>
      <xdr:rowOff>102508</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31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119628</xdr:rowOff>
    </xdr:from>
    <xdr:to>
      <xdr:col>19</xdr:col>
      <xdr:colOff>177800</xdr:colOff>
      <xdr:row>93</xdr:row>
      <xdr:rowOff>151698</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2908300" y="16064478"/>
          <a:ext cx="889000" cy="32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170047</xdr:rowOff>
    </xdr:from>
    <xdr:to>
      <xdr:col>20</xdr:col>
      <xdr:colOff>38100</xdr:colOff>
      <xdr:row>97</xdr:row>
      <xdr:rowOff>100197</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29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91324</xdr:rowOff>
    </xdr:from>
    <xdr:ext cx="534377"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530111" y="16721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119628</xdr:rowOff>
    </xdr:from>
    <xdr:to>
      <xdr:col>15</xdr:col>
      <xdr:colOff>50800</xdr:colOff>
      <xdr:row>93</xdr:row>
      <xdr:rowOff>129256</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6064478"/>
          <a:ext cx="889000" cy="9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148361</xdr:rowOff>
    </xdr:from>
    <xdr:to>
      <xdr:col>15</xdr:col>
      <xdr:colOff>101600</xdr:colOff>
      <xdr:row>97</xdr:row>
      <xdr:rowOff>78511</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07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69638</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41111" y="16700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93</xdr:row>
      <xdr:rowOff>129256</xdr:rowOff>
    </xdr:from>
    <xdr:to>
      <xdr:col>10</xdr:col>
      <xdr:colOff>114300</xdr:colOff>
      <xdr:row>93</xdr:row>
      <xdr:rowOff>135226</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074106"/>
          <a:ext cx="889000" cy="5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142850</xdr:rowOff>
    </xdr:from>
    <xdr:to>
      <xdr:col>10</xdr:col>
      <xdr:colOff>165100</xdr:colOff>
      <xdr:row>97</xdr:row>
      <xdr:rowOff>73000</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602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64127</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52111" y="16694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151439</xdr:rowOff>
    </xdr:from>
    <xdr:to>
      <xdr:col>6</xdr:col>
      <xdr:colOff>38100</xdr:colOff>
      <xdr:row>97</xdr:row>
      <xdr:rowOff>81589</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610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72716</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63111" y="16703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47575</xdr:rowOff>
    </xdr:from>
    <xdr:to>
      <xdr:col>24</xdr:col>
      <xdr:colOff>114300</xdr:colOff>
      <xdr:row>92</xdr:row>
      <xdr:rowOff>149175</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582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91</xdr:row>
      <xdr:rowOff>70452</xdr:rowOff>
    </xdr:from>
    <xdr:ext cx="599010"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56724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183,827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100898</xdr:rowOff>
    </xdr:from>
    <xdr:to>
      <xdr:col>20</xdr:col>
      <xdr:colOff>38100</xdr:colOff>
      <xdr:row>94</xdr:row>
      <xdr:rowOff>31048</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045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47575</xdr:rowOff>
    </xdr:from>
    <xdr:ext cx="59901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497795" y="158209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93</xdr:row>
      <xdr:rowOff>68828</xdr:rowOff>
    </xdr:from>
    <xdr:to>
      <xdr:col>15</xdr:col>
      <xdr:colOff>101600</xdr:colOff>
      <xdr:row>93</xdr:row>
      <xdr:rowOff>170428</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013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92</xdr:row>
      <xdr:rowOff>15505</xdr:rowOff>
    </xdr:from>
    <xdr:ext cx="59901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08795" y="15788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93</xdr:row>
      <xdr:rowOff>78456</xdr:rowOff>
    </xdr:from>
    <xdr:to>
      <xdr:col>10</xdr:col>
      <xdr:colOff>165100</xdr:colOff>
      <xdr:row>94</xdr:row>
      <xdr:rowOff>8606</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023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92</xdr:row>
      <xdr:rowOff>25133</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19795" y="157985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93</xdr:row>
      <xdr:rowOff>84426</xdr:rowOff>
    </xdr:from>
    <xdr:to>
      <xdr:col>6</xdr:col>
      <xdr:colOff>38100</xdr:colOff>
      <xdr:row>94</xdr:row>
      <xdr:rowOff>14576</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02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92</xdr:row>
      <xdr:rowOff>31103</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30795" y="15804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1" name="労働費グラフ枠">
          <a:extLst>
            <a:ext uri="{FF2B5EF4-FFF2-40B4-BE49-F238E27FC236}">
              <a16:creationId xmlns:a16="http://schemas.microsoft.com/office/drawing/2014/main" id="{00000000-0008-0000-0700-000019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16485</xdr:rowOff>
    </xdr:from>
    <xdr:to>
      <xdr:col>54</xdr:col>
      <xdr:colOff>189865</xdr:colOff>
      <xdr:row>38</xdr:row>
      <xdr:rowOff>139700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flipV="1">
          <a:off x="10475595" y="5331435"/>
          <a:ext cx="1270" cy="13233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3" name="労働費最小値テキスト">
          <a:extLst>
            <a:ext uri="{FF2B5EF4-FFF2-40B4-BE49-F238E27FC236}">
              <a16:creationId xmlns:a16="http://schemas.microsoft.com/office/drawing/2014/main" id="{00000000-0008-0000-0700-00001B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134612</xdr:rowOff>
    </xdr:from>
    <xdr:ext cx="469744" cy="259045"/>
    <xdr:sp macro="" textlink="">
      <xdr:nvSpPr>
        <xdr:cNvPr id="285" name="労働費最大値テキスト">
          <a:extLst>
            <a:ext uri="{FF2B5EF4-FFF2-40B4-BE49-F238E27FC236}">
              <a16:creationId xmlns:a16="http://schemas.microsoft.com/office/drawing/2014/main" id="{00000000-0008-0000-0700-00001D010000}"/>
            </a:ext>
          </a:extLst>
        </xdr:cNvPr>
        <xdr:cNvSpPr txBox="1"/>
      </xdr:nvSpPr>
      <xdr:spPr>
        <a:xfrm>
          <a:off x="10528300" y="5106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5,789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16485</xdr:rowOff>
    </xdr:from>
    <xdr:to>
      <xdr:col>55</xdr:col>
      <xdr:colOff>88900</xdr:colOff>
      <xdr:row>31</xdr:row>
      <xdr:rowOff>16485</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53314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17399</xdr:rowOff>
    </xdr:from>
    <xdr:to>
      <xdr:col>55</xdr:col>
      <xdr:colOff>0</xdr:colOff>
      <xdr:row>37</xdr:row>
      <xdr:rowOff>31801</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9639300" y="6361049"/>
          <a:ext cx="838200" cy="14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86529</xdr:rowOff>
    </xdr:from>
    <xdr:ext cx="378565" cy="259045"/>
    <xdr:sp macro="" textlink="">
      <xdr:nvSpPr>
        <xdr:cNvPr id="288" name="労働費平均値テキスト">
          <a:extLst>
            <a:ext uri="{FF2B5EF4-FFF2-40B4-BE49-F238E27FC236}">
              <a16:creationId xmlns:a16="http://schemas.microsoft.com/office/drawing/2014/main" id="{00000000-0008-0000-0700-000020010000}"/>
            </a:ext>
          </a:extLst>
        </xdr:cNvPr>
        <xdr:cNvSpPr txBox="1"/>
      </xdr:nvSpPr>
      <xdr:spPr>
        <a:xfrm>
          <a:off x="10528300" y="643017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108102</xdr:rowOff>
    </xdr:from>
    <xdr:to>
      <xdr:col>55</xdr:col>
      <xdr:colOff>50800</xdr:colOff>
      <xdr:row>38</xdr:row>
      <xdr:rowOff>38252</xdr:rowOff>
    </xdr:to>
    <xdr:sp macro="" textlink="">
      <xdr:nvSpPr>
        <xdr:cNvPr id="289" name="フローチャート: 判断 288">
          <a:extLst>
            <a:ext uri="{FF2B5EF4-FFF2-40B4-BE49-F238E27FC236}">
              <a16:creationId xmlns:a16="http://schemas.microsoft.com/office/drawing/2014/main" id="{00000000-0008-0000-0700-000021010000}"/>
            </a:ext>
          </a:extLst>
        </xdr:cNvPr>
        <xdr:cNvSpPr/>
      </xdr:nvSpPr>
      <xdr:spPr>
        <a:xfrm>
          <a:off x="10426700" y="6451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17399</xdr:rowOff>
    </xdr:from>
    <xdr:to>
      <xdr:col>50</xdr:col>
      <xdr:colOff>114300</xdr:colOff>
      <xdr:row>37</xdr:row>
      <xdr:rowOff>61290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8750300" y="6361049"/>
          <a:ext cx="889000" cy="43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119990</xdr:rowOff>
    </xdr:from>
    <xdr:to>
      <xdr:col>50</xdr:col>
      <xdr:colOff>165100</xdr:colOff>
      <xdr:row>38</xdr:row>
      <xdr:rowOff>50140</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9588500" y="64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41267</xdr:rowOff>
    </xdr:from>
    <xdr:ext cx="378565" cy="259045"/>
    <xdr:sp macro="" textlink="">
      <xdr:nvSpPr>
        <xdr:cNvPr id="292" name="テキスト ボックス 291">
          <a:extLst>
            <a:ext uri="{FF2B5EF4-FFF2-40B4-BE49-F238E27FC236}">
              <a16:creationId xmlns:a16="http://schemas.microsoft.com/office/drawing/2014/main" id="{00000000-0008-0000-0700-000024010000}"/>
            </a:ext>
          </a:extLst>
        </xdr:cNvPr>
        <xdr:cNvSpPr txBox="1"/>
      </xdr:nvSpPr>
      <xdr:spPr>
        <a:xfrm>
          <a:off x="9450017" y="65563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61290</xdr:rowOff>
    </xdr:from>
    <xdr:to>
      <xdr:col>45</xdr:col>
      <xdr:colOff>177800</xdr:colOff>
      <xdr:row>37</xdr:row>
      <xdr:rowOff>71349</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flipV="1">
          <a:off x="7861300" y="6404940"/>
          <a:ext cx="889000" cy="10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115418</xdr:rowOff>
    </xdr:from>
    <xdr:to>
      <xdr:col>46</xdr:col>
      <xdr:colOff>38100</xdr:colOff>
      <xdr:row>38</xdr:row>
      <xdr:rowOff>45568</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8699500" y="6459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36695</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8561017" y="65517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69062</xdr:rowOff>
    </xdr:from>
    <xdr:to>
      <xdr:col>41</xdr:col>
      <xdr:colOff>50800</xdr:colOff>
      <xdr:row>37</xdr:row>
      <xdr:rowOff>71349</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6972300" y="6412712"/>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89129</xdr:rowOff>
    </xdr:from>
    <xdr:to>
      <xdr:col>41</xdr:col>
      <xdr:colOff>101600</xdr:colOff>
      <xdr:row>38</xdr:row>
      <xdr:rowOff>19279</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7810500" y="643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10406</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7672017" y="65255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83871</xdr:rowOff>
    </xdr:from>
    <xdr:to>
      <xdr:col>36</xdr:col>
      <xdr:colOff>165100</xdr:colOff>
      <xdr:row>38</xdr:row>
      <xdr:rowOff>14021</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6921500" y="6427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5148</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6783017" y="65202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152451</xdr:rowOff>
    </xdr:from>
    <xdr:to>
      <xdr:col>55</xdr:col>
      <xdr:colOff>50800</xdr:colOff>
      <xdr:row>37</xdr:row>
      <xdr:rowOff>82601</xdr:rowOff>
    </xdr:to>
    <xdr:sp macro="" textlink="">
      <xdr:nvSpPr>
        <xdr:cNvPr id="306" name="楕円 305">
          <a:extLst>
            <a:ext uri="{FF2B5EF4-FFF2-40B4-BE49-F238E27FC236}">
              <a16:creationId xmlns:a16="http://schemas.microsoft.com/office/drawing/2014/main" id="{00000000-0008-0000-0700-000032010000}"/>
            </a:ext>
          </a:extLst>
        </xdr:cNvPr>
        <xdr:cNvSpPr/>
      </xdr:nvSpPr>
      <xdr:spPr>
        <a:xfrm>
          <a:off x="10426700" y="6324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3878</xdr:rowOff>
    </xdr:from>
    <xdr:ext cx="469744" cy="259045"/>
    <xdr:sp macro="" textlink="">
      <xdr:nvSpPr>
        <xdr:cNvPr id="307" name="労働費該当値テキスト">
          <a:extLst>
            <a:ext uri="{FF2B5EF4-FFF2-40B4-BE49-F238E27FC236}">
              <a16:creationId xmlns:a16="http://schemas.microsoft.com/office/drawing/2014/main" id="{00000000-0008-0000-0700-000033010000}"/>
            </a:ext>
          </a:extLst>
        </xdr:cNvPr>
        <xdr:cNvSpPr txBox="1"/>
      </xdr:nvSpPr>
      <xdr:spPr>
        <a:xfrm>
          <a:off x="10528300" y="6176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138049</xdr:rowOff>
    </xdr:from>
    <xdr:to>
      <xdr:col>50</xdr:col>
      <xdr:colOff>165100</xdr:colOff>
      <xdr:row>37</xdr:row>
      <xdr:rowOff>68199</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9588500" y="6310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35</xdr:row>
      <xdr:rowOff>84726</xdr:rowOff>
    </xdr:from>
    <xdr:ext cx="469744"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9404428" y="6085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10490</xdr:rowOff>
    </xdr:from>
    <xdr:to>
      <xdr:col>46</xdr:col>
      <xdr:colOff>38100</xdr:colOff>
      <xdr:row>37</xdr:row>
      <xdr:rowOff>112090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8699500" y="63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35</xdr:row>
      <xdr:rowOff>128617</xdr:rowOff>
    </xdr:from>
    <xdr:ext cx="469744"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15428" y="6129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20549</xdr:rowOff>
    </xdr:from>
    <xdr:to>
      <xdr:col>41</xdr:col>
      <xdr:colOff>101600</xdr:colOff>
      <xdr:row>37</xdr:row>
      <xdr:rowOff>122149</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7810500" y="6364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35</xdr:row>
      <xdr:rowOff>138676</xdr:rowOff>
    </xdr:from>
    <xdr:ext cx="469744"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7626428" y="61394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18262</xdr:rowOff>
    </xdr:from>
    <xdr:to>
      <xdr:col>36</xdr:col>
      <xdr:colOff>165100</xdr:colOff>
      <xdr:row>37</xdr:row>
      <xdr:rowOff>119862</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6921500" y="6361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35</xdr:row>
      <xdr:rowOff>136389</xdr:rowOff>
    </xdr:from>
    <xdr:ext cx="469744"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6737428" y="6137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農林水産業費グラフ枠">
          <a:extLst>
            <a:ext uri="{FF2B5EF4-FFF2-40B4-BE49-F238E27FC236}">
              <a16:creationId xmlns:a16="http://schemas.microsoft.com/office/drawing/2014/main" id="{00000000-0008-0000-07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118764</xdr:rowOff>
    </xdr:from>
    <xdr:to>
      <xdr:col>54</xdr:col>
      <xdr:colOff>189865</xdr:colOff>
      <xdr:row>59</xdr:row>
      <xdr:rowOff>7207</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flipV="1">
          <a:off x="10475595" y="8862714"/>
          <a:ext cx="1270" cy="12600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11034</xdr:rowOff>
    </xdr:from>
    <xdr:ext cx="469744" cy="259045"/>
    <xdr:sp macro="" textlink="">
      <xdr:nvSpPr>
        <xdr:cNvPr id="340" name="農林水産業費最小値テキスト">
          <a:extLst>
            <a:ext uri="{FF2B5EF4-FFF2-40B4-BE49-F238E27FC236}">
              <a16:creationId xmlns:a16="http://schemas.microsoft.com/office/drawing/2014/main" id="{00000000-0008-0000-0700-000054010000}"/>
            </a:ext>
          </a:extLst>
        </xdr:cNvPr>
        <xdr:cNvSpPr txBox="1"/>
      </xdr:nvSpPr>
      <xdr:spPr>
        <a:xfrm>
          <a:off x="10528300" y="10126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7207</xdr:rowOff>
    </xdr:from>
    <xdr:to>
      <xdr:col>55</xdr:col>
      <xdr:colOff>88900</xdr:colOff>
      <xdr:row>59</xdr:row>
      <xdr:rowOff>7207</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10388600" y="10122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65441</xdr:rowOff>
    </xdr:from>
    <xdr:ext cx="534377" cy="259045"/>
    <xdr:sp macro="" textlink="">
      <xdr:nvSpPr>
        <xdr:cNvPr id="342" name="農林水産業費最大値テキスト">
          <a:extLst>
            <a:ext uri="{FF2B5EF4-FFF2-40B4-BE49-F238E27FC236}">
              <a16:creationId xmlns:a16="http://schemas.microsoft.com/office/drawing/2014/main" id="{00000000-0008-0000-0700-000056010000}"/>
            </a:ext>
          </a:extLst>
        </xdr:cNvPr>
        <xdr:cNvSpPr txBox="1"/>
      </xdr:nvSpPr>
      <xdr:spPr>
        <a:xfrm>
          <a:off x="10528300" y="8637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68,099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118764</xdr:rowOff>
    </xdr:from>
    <xdr:to>
      <xdr:col>55</xdr:col>
      <xdr:colOff>88900</xdr:colOff>
      <xdr:row>51</xdr:row>
      <xdr:rowOff>118764</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8862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133890</xdr:rowOff>
    </xdr:from>
    <xdr:to>
      <xdr:col>55</xdr:col>
      <xdr:colOff>0</xdr:colOff>
      <xdr:row>57</xdr:row>
      <xdr:rowOff>166942</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flipV="1">
          <a:off x="9639300" y="9906540"/>
          <a:ext cx="838200" cy="33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140599</xdr:rowOff>
    </xdr:from>
    <xdr:ext cx="534377" cy="259045"/>
    <xdr:sp macro="" textlink="">
      <xdr:nvSpPr>
        <xdr:cNvPr id="345" name="農林水産業費平均値テキスト">
          <a:extLst>
            <a:ext uri="{FF2B5EF4-FFF2-40B4-BE49-F238E27FC236}">
              <a16:creationId xmlns:a16="http://schemas.microsoft.com/office/drawing/2014/main" id="{00000000-0008-0000-0700-000059010000}"/>
            </a:ext>
          </a:extLst>
        </xdr:cNvPr>
        <xdr:cNvSpPr txBox="1"/>
      </xdr:nvSpPr>
      <xdr:spPr>
        <a:xfrm>
          <a:off x="10528300" y="95703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117722</xdr:rowOff>
    </xdr:from>
    <xdr:to>
      <xdr:col>55</xdr:col>
      <xdr:colOff>50800</xdr:colOff>
      <xdr:row>57</xdr:row>
      <xdr:rowOff>47872</xdr:rowOff>
    </xdr:to>
    <xdr:sp macro="" textlink="">
      <xdr:nvSpPr>
        <xdr:cNvPr id="346" name="フローチャート: 判断 345">
          <a:extLst>
            <a:ext uri="{FF2B5EF4-FFF2-40B4-BE49-F238E27FC236}">
              <a16:creationId xmlns:a16="http://schemas.microsoft.com/office/drawing/2014/main" id="{00000000-0008-0000-0700-00005A010000}"/>
            </a:ext>
          </a:extLst>
        </xdr:cNvPr>
        <xdr:cNvSpPr/>
      </xdr:nvSpPr>
      <xdr:spPr>
        <a:xfrm>
          <a:off x="10426700" y="9718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166942</xdr:rowOff>
    </xdr:from>
    <xdr:to>
      <xdr:col>50</xdr:col>
      <xdr:colOff>114300</xdr:colOff>
      <xdr:row>57</xdr:row>
      <xdr:rowOff>168484</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8750300" y="9939592"/>
          <a:ext cx="889000" cy="1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105740</xdr:rowOff>
    </xdr:from>
    <xdr:to>
      <xdr:col>50</xdr:col>
      <xdr:colOff>165100</xdr:colOff>
      <xdr:row>57</xdr:row>
      <xdr:rowOff>35890</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9588500" y="97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52417</xdr:rowOff>
    </xdr:from>
    <xdr:ext cx="534377" cy="259045"/>
    <xdr:sp macro="" textlink="">
      <xdr:nvSpPr>
        <xdr:cNvPr id="349" name="テキスト ボックス 348">
          <a:extLst>
            <a:ext uri="{FF2B5EF4-FFF2-40B4-BE49-F238E27FC236}">
              <a16:creationId xmlns:a16="http://schemas.microsoft.com/office/drawing/2014/main" id="{00000000-0008-0000-0700-00005D010000}"/>
            </a:ext>
          </a:extLst>
        </xdr:cNvPr>
        <xdr:cNvSpPr txBox="1"/>
      </xdr:nvSpPr>
      <xdr:spPr>
        <a:xfrm>
          <a:off x="9372111" y="9482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155092</xdr:rowOff>
    </xdr:from>
    <xdr:to>
      <xdr:col>45</xdr:col>
      <xdr:colOff>177800</xdr:colOff>
      <xdr:row>57</xdr:row>
      <xdr:rowOff>168484</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7861300" y="9927742"/>
          <a:ext cx="889000" cy="13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132372</xdr:rowOff>
    </xdr:from>
    <xdr:to>
      <xdr:col>46</xdr:col>
      <xdr:colOff>38100</xdr:colOff>
      <xdr:row>57</xdr:row>
      <xdr:rowOff>62522</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8699500" y="9733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79049</xdr:rowOff>
    </xdr:from>
    <xdr:ext cx="534377"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8483111" y="9508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117449</xdr:rowOff>
    </xdr:from>
    <xdr:to>
      <xdr:col>41</xdr:col>
      <xdr:colOff>50800</xdr:colOff>
      <xdr:row>57</xdr:row>
      <xdr:rowOff>155092</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a:off x="6972300" y="9890099"/>
          <a:ext cx="889000" cy="37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138087</xdr:rowOff>
    </xdr:from>
    <xdr:to>
      <xdr:col>41</xdr:col>
      <xdr:colOff>101600</xdr:colOff>
      <xdr:row>57</xdr:row>
      <xdr:rowOff>68237</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7810500" y="9739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84764</xdr:rowOff>
    </xdr:from>
    <xdr:ext cx="534377"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7594111" y="9514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143345</xdr:rowOff>
    </xdr:from>
    <xdr:to>
      <xdr:col>36</xdr:col>
      <xdr:colOff>165100</xdr:colOff>
      <xdr:row>57</xdr:row>
      <xdr:rowOff>73495</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6921500" y="9744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90022</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6705111" y="9519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83090</xdr:rowOff>
    </xdr:from>
    <xdr:to>
      <xdr:col>55</xdr:col>
      <xdr:colOff>50800</xdr:colOff>
      <xdr:row>58</xdr:row>
      <xdr:rowOff>13240</xdr:rowOff>
    </xdr:to>
    <xdr:sp macro="" textlink="">
      <xdr:nvSpPr>
        <xdr:cNvPr id="363" name="楕円 362">
          <a:extLst>
            <a:ext uri="{FF2B5EF4-FFF2-40B4-BE49-F238E27FC236}">
              <a16:creationId xmlns:a16="http://schemas.microsoft.com/office/drawing/2014/main" id="{00000000-0008-0000-0700-00006B010000}"/>
            </a:ext>
          </a:extLst>
        </xdr:cNvPr>
        <xdr:cNvSpPr/>
      </xdr:nvSpPr>
      <xdr:spPr>
        <a:xfrm>
          <a:off x="10426700" y="985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61517</xdr:rowOff>
    </xdr:from>
    <xdr:ext cx="534377" cy="259045"/>
    <xdr:sp macro="" textlink="">
      <xdr:nvSpPr>
        <xdr:cNvPr id="364" name="農林水産業費該当値テキスト">
          <a:extLst>
            <a:ext uri="{FF2B5EF4-FFF2-40B4-BE49-F238E27FC236}">
              <a16:creationId xmlns:a16="http://schemas.microsoft.com/office/drawing/2014/main" id="{00000000-0008-0000-0700-00006C010000}"/>
            </a:ext>
          </a:extLst>
        </xdr:cNvPr>
        <xdr:cNvSpPr txBox="1"/>
      </xdr:nvSpPr>
      <xdr:spPr>
        <a:xfrm>
          <a:off x="10528300" y="9834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116142</xdr:rowOff>
    </xdr:from>
    <xdr:to>
      <xdr:col>50</xdr:col>
      <xdr:colOff>165100</xdr:colOff>
      <xdr:row>58</xdr:row>
      <xdr:rowOff>46292</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9588500" y="9888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37419</xdr:rowOff>
    </xdr:from>
    <xdr:ext cx="534377"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9372111" y="9981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117684</xdr:rowOff>
    </xdr:from>
    <xdr:to>
      <xdr:col>46</xdr:col>
      <xdr:colOff>38100</xdr:colOff>
      <xdr:row>58</xdr:row>
      <xdr:rowOff>47834</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8699500" y="9890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38961</xdr:rowOff>
    </xdr:from>
    <xdr:ext cx="534377"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483111" y="9983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104292</xdr:rowOff>
    </xdr:from>
    <xdr:to>
      <xdr:col>41</xdr:col>
      <xdr:colOff>101600</xdr:colOff>
      <xdr:row>58</xdr:row>
      <xdr:rowOff>34442</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7810500" y="9876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25569</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7594111" y="9969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66649</xdr:rowOff>
    </xdr:from>
    <xdr:to>
      <xdr:col>36</xdr:col>
      <xdr:colOff>165100</xdr:colOff>
      <xdr:row>57</xdr:row>
      <xdr:rowOff>168249</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6921500" y="9839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159376</xdr:rowOff>
    </xdr:from>
    <xdr:ext cx="534377"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6705111" y="993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商工費グラフ枠">
          <a:extLst>
            <a:ext uri="{FF2B5EF4-FFF2-40B4-BE49-F238E27FC236}">
              <a16:creationId xmlns:a16="http://schemas.microsoft.com/office/drawing/2014/main" id="{00000000-0008-0000-07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4271</xdr:rowOff>
    </xdr:from>
    <xdr:to>
      <xdr:col>54</xdr:col>
      <xdr:colOff>189865</xdr:colOff>
      <xdr:row>79</xdr:row>
      <xdr:rowOff>75594</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flipV="1">
          <a:off x="10475595" y="12005771"/>
          <a:ext cx="1270" cy="16143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79421</xdr:rowOff>
    </xdr:from>
    <xdr:ext cx="469744" cy="259045"/>
    <xdr:sp macro="" textlink="">
      <xdr:nvSpPr>
        <xdr:cNvPr id="399" name="商工費最小値テキスト">
          <a:extLst>
            <a:ext uri="{FF2B5EF4-FFF2-40B4-BE49-F238E27FC236}">
              <a16:creationId xmlns:a16="http://schemas.microsoft.com/office/drawing/2014/main" id="{00000000-0008-0000-0700-00008F010000}"/>
            </a:ext>
          </a:extLst>
        </xdr:cNvPr>
        <xdr:cNvSpPr txBox="1"/>
      </xdr:nvSpPr>
      <xdr:spPr>
        <a:xfrm>
          <a:off x="10528300" y="13623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75594</xdr:rowOff>
    </xdr:from>
    <xdr:to>
      <xdr:col>55</xdr:col>
      <xdr:colOff>88900</xdr:colOff>
      <xdr:row>79</xdr:row>
      <xdr:rowOff>75594</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10388600" y="13620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122398</xdr:rowOff>
    </xdr:from>
    <xdr:ext cx="599010" cy="259045"/>
    <xdr:sp macro="" textlink="">
      <xdr:nvSpPr>
        <xdr:cNvPr id="401" name="商工費最大値テキスト">
          <a:extLst>
            <a:ext uri="{FF2B5EF4-FFF2-40B4-BE49-F238E27FC236}">
              <a16:creationId xmlns:a16="http://schemas.microsoft.com/office/drawing/2014/main" id="{00000000-0008-0000-0700-000091010000}"/>
            </a:ext>
          </a:extLst>
        </xdr:cNvPr>
        <xdr:cNvSpPr txBox="1"/>
      </xdr:nvSpPr>
      <xdr:spPr>
        <a:xfrm>
          <a:off x="10528300" y="11780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100,294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4271</xdr:rowOff>
    </xdr:from>
    <xdr:to>
      <xdr:col>55</xdr:col>
      <xdr:colOff>88900</xdr:colOff>
      <xdr:row>70</xdr:row>
      <xdr:rowOff>4271</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2005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70</xdr:row>
      <xdr:rowOff>66858</xdr:rowOff>
    </xdr:from>
    <xdr:to>
      <xdr:col>55</xdr:col>
      <xdr:colOff>0</xdr:colOff>
      <xdr:row>77</xdr:row>
      <xdr:rowOff>126865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9639300" y="12068358"/>
          <a:ext cx="838200" cy="1260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87151</xdr:rowOff>
    </xdr:from>
    <xdr:ext cx="534377" cy="259045"/>
    <xdr:sp macro="" textlink="">
      <xdr:nvSpPr>
        <xdr:cNvPr id="404" name="商工費平均値テキスト">
          <a:extLst>
            <a:ext uri="{FF2B5EF4-FFF2-40B4-BE49-F238E27FC236}">
              <a16:creationId xmlns:a16="http://schemas.microsoft.com/office/drawing/2014/main" id="{00000000-0008-0000-0700-000094010000}"/>
            </a:ext>
          </a:extLst>
        </xdr:cNvPr>
        <xdr:cNvSpPr txBox="1"/>
      </xdr:nvSpPr>
      <xdr:spPr>
        <a:xfrm>
          <a:off x="10528300" y="132888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108724</xdr:rowOff>
    </xdr:from>
    <xdr:to>
      <xdr:col>55</xdr:col>
      <xdr:colOff>50800</xdr:colOff>
      <xdr:row>78</xdr:row>
      <xdr:rowOff>38874</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10426700" y="13310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37875</xdr:rowOff>
    </xdr:from>
    <xdr:to>
      <xdr:col>50</xdr:col>
      <xdr:colOff>114300</xdr:colOff>
      <xdr:row>77</xdr:row>
      <xdr:rowOff>126865</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8750300" y="12896625"/>
          <a:ext cx="889000" cy="431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50642</xdr:rowOff>
    </xdr:from>
    <xdr:to>
      <xdr:col>50</xdr:col>
      <xdr:colOff>165100</xdr:colOff>
      <xdr:row>77</xdr:row>
      <xdr:rowOff>152242</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9588500" y="13252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168769</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9372111" y="13027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37875</xdr:rowOff>
    </xdr:from>
    <xdr:to>
      <xdr:col>45</xdr:col>
      <xdr:colOff>177800</xdr:colOff>
      <xdr:row>76</xdr:row>
      <xdr:rowOff>96935</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7861300" y="12896625"/>
          <a:ext cx="889000" cy="230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160142</xdr:rowOff>
    </xdr:from>
    <xdr:to>
      <xdr:col>46</xdr:col>
      <xdr:colOff>38100</xdr:colOff>
      <xdr:row>77</xdr:row>
      <xdr:rowOff>90292</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8699500" y="13190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81419</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8483111" y="13283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96935</xdr:rowOff>
    </xdr:from>
    <xdr:to>
      <xdr:col>41</xdr:col>
      <xdr:colOff>50800</xdr:colOff>
      <xdr:row>77</xdr:row>
      <xdr:rowOff>51183</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flipV="1">
          <a:off x="6972300" y="13127135"/>
          <a:ext cx="889000" cy="125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30705</xdr:rowOff>
    </xdr:from>
    <xdr:to>
      <xdr:col>41</xdr:col>
      <xdr:colOff>101600</xdr:colOff>
      <xdr:row>77</xdr:row>
      <xdr:rowOff>132305</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7810500" y="13232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123432</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7594111" y="13325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83054</xdr:rowOff>
    </xdr:from>
    <xdr:to>
      <xdr:col>36</xdr:col>
      <xdr:colOff>165100</xdr:colOff>
      <xdr:row>77</xdr:row>
      <xdr:rowOff>13204</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6921500" y="13113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29732</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705111" y="12888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70</xdr:row>
      <xdr:rowOff>16058</xdr:rowOff>
    </xdr:from>
    <xdr:to>
      <xdr:col>55</xdr:col>
      <xdr:colOff>50800</xdr:colOff>
      <xdr:row>70</xdr:row>
      <xdr:rowOff>117658</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10426700" y="1201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69</xdr:row>
      <xdr:rowOff>102435</xdr:rowOff>
    </xdr:from>
    <xdr:ext cx="534377" cy="259045"/>
    <xdr:sp macro="" textlink="">
      <xdr:nvSpPr>
        <xdr:cNvPr id="423" name="商工費該当値テキスト">
          <a:extLst>
            <a:ext uri="{FF2B5EF4-FFF2-40B4-BE49-F238E27FC236}">
              <a16:creationId xmlns:a16="http://schemas.microsoft.com/office/drawing/2014/main" id="{00000000-0008-0000-0700-0000A7010000}"/>
            </a:ext>
          </a:extLst>
        </xdr:cNvPr>
        <xdr:cNvSpPr txBox="1"/>
      </xdr:nvSpPr>
      <xdr:spPr>
        <a:xfrm>
          <a:off x="10528300" y="11932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76065</xdr:rowOff>
    </xdr:from>
    <xdr:to>
      <xdr:col>50</xdr:col>
      <xdr:colOff>165100</xdr:colOff>
      <xdr:row>78</xdr:row>
      <xdr:rowOff>6215</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9588500" y="13277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168792</xdr:rowOff>
    </xdr:from>
    <xdr:ext cx="534377"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9372111" y="13370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158525</xdr:rowOff>
    </xdr:from>
    <xdr:to>
      <xdr:col>46</xdr:col>
      <xdr:colOff>38100</xdr:colOff>
      <xdr:row>75</xdr:row>
      <xdr:rowOff>88675</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8699500" y="1284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105202</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8483111" y="12621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46135</xdr:rowOff>
    </xdr:from>
    <xdr:to>
      <xdr:col>41</xdr:col>
      <xdr:colOff>101600</xdr:colOff>
      <xdr:row>76</xdr:row>
      <xdr:rowOff>147735</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7810500" y="13076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164262</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7594111" y="12851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383</xdr:rowOff>
    </xdr:from>
    <xdr:to>
      <xdr:col>36</xdr:col>
      <xdr:colOff>165100</xdr:colOff>
      <xdr:row>77</xdr:row>
      <xdr:rowOff>101983</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6921500" y="1320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93110</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6705111" y="13294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58714</xdr:rowOff>
    </xdr:from>
    <xdr:to>
      <xdr:col>54</xdr:col>
      <xdr:colOff>189865</xdr:colOff>
      <xdr:row>98</xdr:row>
      <xdr:rowOff>56139</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489214"/>
          <a:ext cx="1270" cy="13690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59966</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6862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56139</xdr:rowOff>
    </xdr:from>
    <xdr:to>
      <xdr:col>55</xdr:col>
      <xdr:colOff>88900</xdr:colOff>
      <xdr:row>98</xdr:row>
      <xdr:rowOff>56139</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6858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5391</xdr:rowOff>
    </xdr:from>
    <xdr:ext cx="599010"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264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200,628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58714</xdr:rowOff>
    </xdr:from>
    <xdr:to>
      <xdr:col>55</xdr:col>
      <xdr:colOff>88900</xdr:colOff>
      <xdr:row>90</xdr:row>
      <xdr:rowOff>58714</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489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91</xdr:row>
      <xdr:rowOff>79601</xdr:rowOff>
    </xdr:from>
    <xdr:to>
      <xdr:col>55</xdr:col>
      <xdr:colOff>0</xdr:colOff>
      <xdr:row>91</xdr:row>
      <xdr:rowOff>118966</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9639300" y="15681551"/>
          <a:ext cx="838200" cy="39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11586</xdr:rowOff>
    </xdr:from>
    <xdr:ext cx="534377"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4707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33159</xdr:rowOff>
    </xdr:from>
    <xdr:to>
      <xdr:col>55</xdr:col>
      <xdr:colOff>50800</xdr:colOff>
      <xdr:row>96</xdr:row>
      <xdr:rowOff>134759</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492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91</xdr:row>
      <xdr:rowOff>118966</xdr:rowOff>
    </xdr:from>
    <xdr:to>
      <xdr:col>50</xdr:col>
      <xdr:colOff>114300</xdr:colOff>
      <xdr:row>91</xdr:row>
      <xdr:rowOff>127020</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8750300" y="15720916"/>
          <a:ext cx="889000" cy="8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61033</xdr:rowOff>
    </xdr:from>
    <xdr:to>
      <xdr:col>50</xdr:col>
      <xdr:colOff>165100</xdr:colOff>
      <xdr:row>96</xdr:row>
      <xdr:rowOff>162633</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520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153760</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72111" y="16612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91</xdr:row>
      <xdr:rowOff>127020</xdr:rowOff>
    </xdr:from>
    <xdr:to>
      <xdr:col>45</xdr:col>
      <xdr:colOff>177800</xdr:colOff>
      <xdr:row>92</xdr:row>
      <xdr:rowOff>37576</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7861300" y="15728970"/>
          <a:ext cx="889000" cy="82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79284</xdr:rowOff>
    </xdr:from>
    <xdr:to>
      <xdr:col>46</xdr:col>
      <xdr:colOff>38100</xdr:colOff>
      <xdr:row>97</xdr:row>
      <xdr:rowOff>9434</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538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561</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83111" y="16631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91</xdr:row>
      <xdr:rowOff>149134</xdr:rowOff>
    </xdr:from>
    <xdr:to>
      <xdr:col>41</xdr:col>
      <xdr:colOff>50800</xdr:colOff>
      <xdr:row>92</xdr:row>
      <xdr:rowOff>37576</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6972300" y="15751084"/>
          <a:ext cx="889000" cy="59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99560</xdr:rowOff>
    </xdr:from>
    <xdr:to>
      <xdr:col>41</xdr:col>
      <xdr:colOff>101600</xdr:colOff>
      <xdr:row>97</xdr:row>
      <xdr:rowOff>29710</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558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20837</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94111" y="16651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34234</xdr:rowOff>
    </xdr:from>
    <xdr:to>
      <xdr:col>36</xdr:col>
      <xdr:colOff>165100</xdr:colOff>
      <xdr:row>96</xdr:row>
      <xdr:rowOff>135834</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493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126961</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05111" y="16586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91</xdr:row>
      <xdr:rowOff>28801</xdr:rowOff>
    </xdr:from>
    <xdr:to>
      <xdr:col>55</xdr:col>
      <xdr:colOff>50800</xdr:colOff>
      <xdr:row>91</xdr:row>
      <xdr:rowOff>130401</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5630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90</xdr:row>
      <xdr:rowOff>51678</xdr:rowOff>
    </xdr:from>
    <xdr:ext cx="599010"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54821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175,387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91</xdr:row>
      <xdr:rowOff>68166</xdr:rowOff>
    </xdr:from>
    <xdr:to>
      <xdr:col>50</xdr:col>
      <xdr:colOff>165100</xdr:colOff>
      <xdr:row>91</xdr:row>
      <xdr:rowOff>169766</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567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90</xdr:row>
      <xdr:rowOff>14843</xdr:rowOff>
    </xdr:from>
    <xdr:ext cx="59901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39795" y="154453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91</xdr:row>
      <xdr:rowOff>76220</xdr:rowOff>
    </xdr:from>
    <xdr:to>
      <xdr:col>46</xdr:col>
      <xdr:colOff>38100</xdr:colOff>
      <xdr:row>92</xdr:row>
      <xdr:rowOff>6370</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567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90</xdr:row>
      <xdr:rowOff>22897</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50795" y="154533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91</xdr:row>
      <xdr:rowOff>158226</xdr:rowOff>
    </xdr:from>
    <xdr:to>
      <xdr:col>41</xdr:col>
      <xdr:colOff>101600</xdr:colOff>
      <xdr:row>92</xdr:row>
      <xdr:rowOff>88376</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5760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90</xdr:row>
      <xdr:rowOff>104903</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61795" y="155354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91</xdr:row>
      <xdr:rowOff>98334</xdr:rowOff>
    </xdr:from>
    <xdr:to>
      <xdr:col>36</xdr:col>
      <xdr:colOff>165100</xdr:colOff>
      <xdr:row>92</xdr:row>
      <xdr:rowOff>28484</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5700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90</xdr:row>
      <xdr:rowOff>45011</xdr:rowOff>
    </xdr:from>
    <xdr:ext cx="59901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672795" y="154755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7931</xdr:rowOff>
    </xdr:from>
    <xdr:to>
      <xdr:col>85</xdr:col>
      <xdr:colOff>126364</xdr:colOff>
      <xdr:row>37</xdr:row>
      <xdr:rowOff>148844</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6317595" y="5322881"/>
          <a:ext cx="1269" cy="11696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152671</xdr:rowOff>
    </xdr:from>
    <xdr:ext cx="534377" cy="25904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6370300" y="6496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37</xdr:row>
      <xdr:rowOff>148844</xdr:rowOff>
    </xdr:from>
    <xdr:to>
      <xdr:col>86</xdr:col>
      <xdr:colOff>25400</xdr:colOff>
      <xdr:row>37</xdr:row>
      <xdr:rowOff>148844</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6492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126058</xdr:rowOff>
    </xdr:from>
    <xdr:ext cx="534377" cy="25904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6370300" y="5098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73,917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7931</xdr:rowOff>
    </xdr:from>
    <xdr:to>
      <xdr:col>86</xdr:col>
      <xdr:colOff>25400</xdr:colOff>
      <xdr:row>31</xdr:row>
      <xdr:rowOff>7931</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5322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26238</xdr:rowOff>
    </xdr:from>
    <xdr:to>
      <xdr:col>85</xdr:col>
      <xdr:colOff>127000</xdr:colOff>
      <xdr:row>36</xdr:row>
      <xdr:rowOff>78892</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5481300" y="6198438"/>
          <a:ext cx="838200" cy="52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7224</xdr:rowOff>
    </xdr:from>
    <xdr:ext cx="534377" cy="259045"/>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6370300" y="61794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28797</xdr:rowOff>
    </xdr:from>
    <xdr:to>
      <xdr:col>85</xdr:col>
      <xdr:colOff>177800</xdr:colOff>
      <xdr:row>36</xdr:row>
      <xdr:rowOff>130397</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6268700" y="6200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26238</xdr:rowOff>
    </xdr:from>
    <xdr:to>
      <xdr:col>81</xdr:col>
      <xdr:colOff>50800</xdr:colOff>
      <xdr:row>36</xdr:row>
      <xdr:rowOff>53061</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4592300" y="6198438"/>
          <a:ext cx="889000" cy="26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38779</xdr:rowOff>
    </xdr:from>
    <xdr:to>
      <xdr:col>81</xdr:col>
      <xdr:colOff>101600</xdr:colOff>
      <xdr:row>36</xdr:row>
      <xdr:rowOff>140379</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5430500" y="6210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131506</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14111" y="6303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53061</xdr:rowOff>
    </xdr:from>
    <xdr:to>
      <xdr:col>76</xdr:col>
      <xdr:colOff>114300</xdr:colOff>
      <xdr:row>36</xdr:row>
      <xdr:rowOff>77769</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3703300" y="6225261"/>
          <a:ext cx="889000" cy="24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62459</xdr:rowOff>
    </xdr:from>
    <xdr:to>
      <xdr:col>76</xdr:col>
      <xdr:colOff>165100</xdr:colOff>
      <xdr:row>36</xdr:row>
      <xdr:rowOff>164059</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4541500" y="6234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155186</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4325111" y="6327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32658</xdr:rowOff>
    </xdr:from>
    <xdr:to>
      <xdr:col>71</xdr:col>
      <xdr:colOff>177800</xdr:colOff>
      <xdr:row>36</xdr:row>
      <xdr:rowOff>77769</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2814300" y="6204858"/>
          <a:ext cx="889000" cy="45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68936</xdr:rowOff>
    </xdr:from>
    <xdr:to>
      <xdr:col>72</xdr:col>
      <xdr:colOff>38100</xdr:colOff>
      <xdr:row>36</xdr:row>
      <xdr:rowOff>170536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3652500" y="6241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161663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3436111" y="6333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32779</xdr:rowOff>
    </xdr:from>
    <xdr:to>
      <xdr:col>67</xdr:col>
      <xdr:colOff>101600</xdr:colOff>
      <xdr:row>36</xdr:row>
      <xdr:rowOff>134379</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2763500" y="6204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125506</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547111" y="6297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28092</xdr:rowOff>
    </xdr:from>
    <xdr:to>
      <xdr:col>85</xdr:col>
      <xdr:colOff>177800</xdr:colOff>
      <xdr:row>36</xdr:row>
      <xdr:rowOff>129692</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6268700" y="6200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50969</xdr:rowOff>
    </xdr:from>
    <xdr:ext cx="534377" cy="259045"/>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6370300" y="6051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146888</xdr:rowOff>
    </xdr:from>
    <xdr:to>
      <xdr:col>81</xdr:col>
      <xdr:colOff>101600</xdr:colOff>
      <xdr:row>36</xdr:row>
      <xdr:rowOff>77038</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5430500" y="6147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93565</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14111" y="5922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2261</xdr:rowOff>
    </xdr:from>
    <xdr:to>
      <xdr:col>76</xdr:col>
      <xdr:colOff>165100</xdr:colOff>
      <xdr:row>36</xdr:row>
      <xdr:rowOff>103861</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4541500" y="6174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120388</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325111" y="5949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26969</xdr:rowOff>
    </xdr:from>
    <xdr:to>
      <xdr:col>72</xdr:col>
      <xdr:colOff>38100</xdr:colOff>
      <xdr:row>36</xdr:row>
      <xdr:rowOff>128569</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3652500" y="6199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145096</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436111" y="5974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153308</xdr:rowOff>
    </xdr:from>
    <xdr:to>
      <xdr:col>67</xdr:col>
      <xdr:colOff>101600</xdr:colOff>
      <xdr:row>36</xdr:row>
      <xdr:rowOff>83458</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2763500" y="6154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99985</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547111" y="5929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90,015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教育費グラフ枠">
          <a:extLst>
            <a:ext uri="{FF2B5EF4-FFF2-40B4-BE49-F238E27FC236}">
              <a16:creationId xmlns:a16="http://schemas.microsoft.com/office/drawing/2014/main" id="{00000000-0008-0000-07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51560</xdr:rowOff>
    </xdr:from>
    <xdr:to>
      <xdr:col>85</xdr:col>
      <xdr:colOff>126364</xdr:colOff>
      <xdr:row>57</xdr:row>
      <xdr:rowOff>135204</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flipV="1">
          <a:off x="16317595" y="8624060"/>
          <a:ext cx="1269" cy="12837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139031</xdr:rowOff>
    </xdr:from>
    <xdr:ext cx="534377" cy="259045"/>
    <xdr:sp macro="" textlink="">
      <xdr:nvSpPr>
        <xdr:cNvPr id="570" name="教育費最小値テキスト">
          <a:extLst>
            <a:ext uri="{FF2B5EF4-FFF2-40B4-BE49-F238E27FC236}">
              <a16:creationId xmlns:a16="http://schemas.microsoft.com/office/drawing/2014/main" id="{00000000-0008-0000-0700-00003A020000}"/>
            </a:ext>
          </a:extLst>
        </xdr:cNvPr>
        <xdr:cNvSpPr txBox="1"/>
      </xdr:nvSpPr>
      <xdr:spPr>
        <a:xfrm>
          <a:off x="16370300" y="9911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135204</xdr:rowOff>
    </xdr:from>
    <xdr:to>
      <xdr:col>86</xdr:col>
      <xdr:colOff>25400</xdr:colOff>
      <xdr:row>57</xdr:row>
      <xdr:rowOff>135204</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6230600" y="9907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169687</xdr:rowOff>
    </xdr:from>
    <xdr:ext cx="599010" cy="259045"/>
    <xdr:sp macro="" textlink="">
      <xdr:nvSpPr>
        <xdr:cNvPr id="572" name="教育費最大値テキスト">
          <a:extLst>
            <a:ext uri="{FF2B5EF4-FFF2-40B4-BE49-F238E27FC236}">
              <a16:creationId xmlns:a16="http://schemas.microsoft.com/office/drawing/2014/main" id="{00000000-0008-0000-0700-00003C020000}"/>
            </a:ext>
          </a:extLst>
        </xdr:cNvPr>
        <xdr:cNvSpPr txBox="1"/>
      </xdr:nvSpPr>
      <xdr:spPr>
        <a:xfrm>
          <a:off x="16370300" y="8399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201,567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51560</xdr:rowOff>
    </xdr:from>
    <xdr:to>
      <xdr:col>86</xdr:col>
      <xdr:colOff>25400</xdr:colOff>
      <xdr:row>50</xdr:row>
      <xdr:rowOff>51560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862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53</xdr:row>
      <xdr:rowOff>143228</xdr:rowOff>
    </xdr:from>
    <xdr:to>
      <xdr:col>85</xdr:col>
      <xdr:colOff>127000</xdr:colOff>
      <xdr:row>55</xdr:row>
      <xdr:rowOff>158826</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5481300" y="9230078"/>
          <a:ext cx="838200" cy="358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99445</xdr:rowOff>
    </xdr:from>
    <xdr:ext cx="534377" cy="259045"/>
    <xdr:sp macro="" textlink="">
      <xdr:nvSpPr>
        <xdr:cNvPr id="575" name="教育費平均値テキスト">
          <a:extLst>
            <a:ext uri="{FF2B5EF4-FFF2-40B4-BE49-F238E27FC236}">
              <a16:creationId xmlns:a16="http://schemas.microsoft.com/office/drawing/2014/main" id="{00000000-0008-0000-0700-00003F020000}"/>
            </a:ext>
          </a:extLst>
        </xdr:cNvPr>
        <xdr:cNvSpPr txBox="1"/>
      </xdr:nvSpPr>
      <xdr:spPr>
        <a:xfrm>
          <a:off x="16370300" y="95291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121018</xdr:rowOff>
    </xdr:from>
    <xdr:to>
      <xdr:col>85</xdr:col>
      <xdr:colOff>177800</xdr:colOff>
      <xdr:row>56</xdr:row>
      <xdr:rowOff>51168</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6268700" y="9550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158826</xdr:rowOff>
    </xdr:from>
    <xdr:to>
      <xdr:col>81</xdr:col>
      <xdr:colOff>50800</xdr:colOff>
      <xdr:row>56</xdr:row>
      <xdr:rowOff>64750</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4592300" y="9588576"/>
          <a:ext cx="889000" cy="77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36535</xdr:rowOff>
    </xdr:from>
    <xdr:to>
      <xdr:col>81</xdr:col>
      <xdr:colOff>101600</xdr:colOff>
      <xdr:row>56</xdr:row>
      <xdr:rowOff>138135</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5430500" y="9637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129262</xdr:rowOff>
    </xdr:from>
    <xdr:ext cx="534377"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5214111" y="9730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64750</xdr:rowOff>
    </xdr:from>
    <xdr:to>
      <xdr:col>76</xdr:col>
      <xdr:colOff>114300</xdr:colOff>
      <xdr:row>56</xdr:row>
      <xdr:rowOff>116025</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3703300" y="9665950"/>
          <a:ext cx="889000" cy="51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3511</xdr:rowOff>
    </xdr:from>
    <xdr:to>
      <xdr:col>76</xdr:col>
      <xdr:colOff>165100</xdr:colOff>
      <xdr:row>56</xdr:row>
      <xdr:rowOff>105111</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4541500" y="9604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121638</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4325111" y="9379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34872</xdr:rowOff>
    </xdr:from>
    <xdr:to>
      <xdr:col>71</xdr:col>
      <xdr:colOff>177800</xdr:colOff>
      <xdr:row>56</xdr:row>
      <xdr:rowOff>116025</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2814300" y="9636072"/>
          <a:ext cx="889000" cy="81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31285</xdr:rowOff>
    </xdr:from>
    <xdr:to>
      <xdr:col>72</xdr:col>
      <xdr:colOff>38100</xdr:colOff>
      <xdr:row>56</xdr:row>
      <xdr:rowOff>132885</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3652500" y="9632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149412</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3436111" y="9407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26416</xdr:rowOff>
    </xdr:from>
    <xdr:to>
      <xdr:col>67</xdr:col>
      <xdr:colOff>101600</xdr:colOff>
      <xdr:row>56</xdr:row>
      <xdr:rowOff>128016</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2763500" y="9627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119143</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2547111" y="9720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53</xdr:row>
      <xdr:rowOff>92428</xdr:rowOff>
    </xdr:from>
    <xdr:to>
      <xdr:col>85</xdr:col>
      <xdr:colOff>177800</xdr:colOff>
      <xdr:row>54</xdr:row>
      <xdr:rowOff>22578</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6268700" y="9179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52</xdr:row>
      <xdr:rowOff>115305</xdr:rowOff>
    </xdr:from>
    <xdr:ext cx="599010" cy="259045"/>
    <xdr:sp macro="" textlink="">
      <xdr:nvSpPr>
        <xdr:cNvPr id="594" name="教育費該当値テキスト">
          <a:extLst>
            <a:ext uri="{FF2B5EF4-FFF2-40B4-BE49-F238E27FC236}">
              <a16:creationId xmlns:a16="http://schemas.microsoft.com/office/drawing/2014/main" id="{00000000-0008-0000-0700-000052020000}"/>
            </a:ext>
          </a:extLst>
        </xdr:cNvPr>
        <xdr:cNvSpPr txBox="1"/>
      </xdr:nvSpPr>
      <xdr:spPr>
        <a:xfrm>
          <a:off x="16370300" y="90307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108026</xdr:rowOff>
    </xdr:from>
    <xdr:to>
      <xdr:col>81</xdr:col>
      <xdr:colOff>101600</xdr:colOff>
      <xdr:row>56</xdr:row>
      <xdr:rowOff>38176</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5430500" y="9537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54703</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5214111" y="9313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13950</xdr:rowOff>
    </xdr:from>
    <xdr:to>
      <xdr:col>76</xdr:col>
      <xdr:colOff>165100</xdr:colOff>
      <xdr:row>56</xdr:row>
      <xdr:rowOff>115550</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4541500" y="961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106677</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325111" y="9707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65225</xdr:rowOff>
    </xdr:from>
    <xdr:to>
      <xdr:col>72</xdr:col>
      <xdr:colOff>38100</xdr:colOff>
      <xdr:row>56</xdr:row>
      <xdr:rowOff>166825</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3652500" y="9666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157952</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436111" y="9759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155522</xdr:rowOff>
    </xdr:from>
    <xdr:to>
      <xdr:col>67</xdr:col>
      <xdr:colOff>101600</xdr:colOff>
      <xdr:row>56</xdr:row>
      <xdr:rowOff>85672</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2763500" y="958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102199</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547111" y="9360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3" name="災害復旧費グラフ枠">
          <a:extLst>
            <a:ext uri="{FF2B5EF4-FFF2-40B4-BE49-F238E27FC236}">
              <a16:creationId xmlns:a16="http://schemas.microsoft.com/office/drawing/2014/main" id="{00000000-0008-0000-0700-00006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32098</xdr:rowOff>
    </xdr:from>
    <xdr:to>
      <xdr:col>85</xdr:col>
      <xdr:colOff>126364</xdr:colOff>
      <xdr:row>78</xdr:row>
      <xdr:rowOff>139700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flipV="1">
          <a:off x="16317595" y="12033598"/>
          <a:ext cx="1269" cy="14792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5" name="災害復旧費最小値テキスト">
          <a:extLst>
            <a:ext uri="{FF2B5EF4-FFF2-40B4-BE49-F238E27FC236}">
              <a16:creationId xmlns:a16="http://schemas.microsoft.com/office/drawing/2014/main" id="{00000000-0008-0000-0700-000071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150225</xdr:rowOff>
    </xdr:from>
    <xdr:ext cx="534377" cy="259045"/>
    <xdr:sp macro="" textlink="">
      <xdr:nvSpPr>
        <xdr:cNvPr id="627" name="災害復旧費最大値テキスト">
          <a:extLst>
            <a:ext uri="{FF2B5EF4-FFF2-40B4-BE49-F238E27FC236}">
              <a16:creationId xmlns:a16="http://schemas.microsoft.com/office/drawing/2014/main" id="{00000000-0008-0000-0700-000073020000}"/>
            </a:ext>
          </a:extLst>
        </xdr:cNvPr>
        <xdr:cNvSpPr txBox="1"/>
      </xdr:nvSpPr>
      <xdr:spPr>
        <a:xfrm>
          <a:off x="16370300" y="11808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64,707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32098</xdr:rowOff>
    </xdr:from>
    <xdr:to>
      <xdr:col>86</xdr:col>
      <xdr:colOff>25400</xdr:colOff>
      <xdr:row>70</xdr:row>
      <xdr:rowOff>32098</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20335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139700</xdr:rowOff>
    </xdr:from>
    <xdr:to>
      <xdr:col>85</xdr:col>
      <xdr:colOff>127000</xdr:colOff>
      <xdr:row>78</xdr:row>
      <xdr:rowOff>139700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167625</xdr:rowOff>
    </xdr:from>
    <xdr:ext cx="469744" cy="259045"/>
    <xdr:sp macro="" textlink="">
      <xdr:nvSpPr>
        <xdr:cNvPr id="630" name="災害復旧費平均値テキスト">
          <a:extLst>
            <a:ext uri="{FF2B5EF4-FFF2-40B4-BE49-F238E27FC236}">
              <a16:creationId xmlns:a16="http://schemas.microsoft.com/office/drawing/2014/main" id="{00000000-0008-0000-0700-000076020000}"/>
            </a:ext>
          </a:extLst>
        </xdr:cNvPr>
        <xdr:cNvSpPr txBox="1"/>
      </xdr:nvSpPr>
      <xdr:spPr>
        <a:xfrm>
          <a:off x="16370300" y="131978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144748</xdr:rowOff>
    </xdr:from>
    <xdr:to>
      <xdr:col>85</xdr:col>
      <xdr:colOff>177800</xdr:colOff>
      <xdr:row>78</xdr:row>
      <xdr:rowOff>74898</xdr:rowOff>
    </xdr:to>
    <xdr:sp macro="" textlink="">
      <xdr:nvSpPr>
        <xdr:cNvPr id="631" name="フローチャート: 判断 630">
          <a:extLst>
            <a:ext uri="{FF2B5EF4-FFF2-40B4-BE49-F238E27FC236}">
              <a16:creationId xmlns:a16="http://schemas.microsoft.com/office/drawing/2014/main" id="{00000000-0008-0000-0700-000077020000}"/>
            </a:ext>
          </a:extLst>
        </xdr:cNvPr>
        <xdr:cNvSpPr/>
      </xdr:nvSpPr>
      <xdr:spPr>
        <a:xfrm>
          <a:off x="16268700" y="1334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139700</xdr:rowOff>
    </xdr:from>
    <xdr:to>
      <xdr:col>81</xdr:col>
      <xdr:colOff>50800</xdr:colOff>
      <xdr:row>78</xdr:row>
      <xdr:rowOff>139700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168773</xdr:rowOff>
    </xdr:from>
    <xdr:to>
      <xdr:col>81</xdr:col>
      <xdr:colOff>101600</xdr:colOff>
      <xdr:row>78</xdr:row>
      <xdr:rowOff>98923</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5430500" y="13370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115450</xdr:rowOff>
    </xdr:from>
    <xdr:ext cx="469744"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5246428" y="131456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139700</xdr:rowOff>
    </xdr:from>
    <xdr:to>
      <xdr:col>76</xdr:col>
      <xdr:colOff>114300</xdr:colOff>
      <xdr:row>78</xdr:row>
      <xdr:rowOff>139700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3703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126323</xdr:rowOff>
    </xdr:from>
    <xdr:to>
      <xdr:col>76</xdr:col>
      <xdr:colOff>165100</xdr:colOff>
      <xdr:row>78</xdr:row>
      <xdr:rowOff>56473</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4541500" y="13327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73000</xdr:rowOff>
    </xdr:from>
    <xdr:ext cx="469744"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4357428" y="131032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139700</xdr:rowOff>
    </xdr:from>
    <xdr:to>
      <xdr:col>71</xdr:col>
      <xdr:colOff>177800</xdr:colOff>
      <xdr:row>78</xdr:row>
      <xdr:rowOff>139700</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2814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82499</xdr:rowOff>
    </xdr:from>
    <xdr:to>
      <xdr:col>72</xdr:col>
      <xdr:colOff>38100</xdr:colOff>
      <xdr:row>78</xdr:row>
      <xdr:rowOff>12649</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3652500" y="1328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29176</xdr:rowOff>
    </xdr:from>
    <xdr:ext cx="469744"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3468428" y="13059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114754</xdr:rowOff>
    </xdr:from>
    <xdr:to>
      <xdr:col>67</xdr:col>
      <xdr:colOff>101600</xdr:colOff>
      <xdr:row>77</xdr:row>
      <xdr:rowOff>44904</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2763500" y="13144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61432</xdr:rowOff>
    </xdr:from>
    <xdr:ext cx="534377"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2547111" y="12920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48" name="楕円 647">
          <a:extLst>
            <a:ext uri="{FF2B5EF4-FFF2-40B4-BE49-F238E27FC236}">
              <a16:creationId xmlns:a16="http://schemas.microsoft.com/office/drawing/2014/main" id="{00000000-0008-0000-0700-000088020000}"/>
            </a:ext>
          </a:extLst>
        </xdr:cNvPr>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3827</xdr:rowOff>
    </xdr:from>
    <xdr:ext cx="249299" cy="259045"/>
    <xdr:sp macro="" textlink="">
      <xdr:nvSpPr>
        <xdr:cNvPr id="649" name="災害復旧費該当値テキスト">
          <a:extLst>
            <a:ext uri="{FF2B5EF4-FFF2-40B4-BE49-F238E27FC236}">
              <a16:creationId xmlns:a16="http://schemas.microsoft.com/office/drawing/2014/main" id="{00000000-0008-0000-0700-000089020000}"/>
            </a:ext>
          </a:extLst>
        </xdr:cNvPr>
        <xdr:cNvSpPr txBox="1"/>
      </xdr:nvSpPr>
      <xdr:spPr>
        <a:xfrm>
          <a:off x="16370300" y="13376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10177</xdr:rowOff>
    </xdr:from>
    <xdr:ext cx="249299"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3578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88900</xdr:rowOff>
    </xdr:from>
    <xdr:to>
      <xdr:col>67</xdr:col>
      <xdr:colOff>101600</xdr:colOff>
      <xdr:row>79</xdr:row>
      <xdr:rowOff>19050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10177</xdr:rowOff>
    </xdr:from>
    <xdr:ext cx="249299"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2689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1" name="公債費グラフ枠">
          <a:extLst>
            <a:ext uri="{FF2B5EF4-FFF2-40B4-BE49-F238E27FC236}">
              <a16:creationId xmlns:a16="http://schemas.microsoft.com/office/drawing/2014/main" id="{00000000-0008-0000-0700-0000A9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89</xdr:row>
      <xdr:rowOff>144311</xdr:rowOff>
    </xdr:from>
    <xdr:to>
      <xdr:col>85</xdr:col>
      <xdr:colOff>126364</xdr:colOff>
      <xdr:row>99</xdr:row>
      <xdr:rowOff>107620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flipV="1">
          <a:off x="16317595" y="15403361"/>
          <a:ext cx="1269" cy="16778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111447</xdr:rowOff>
    </xdr:from>
    <xdr:ext cx="534377" cy="259045"/>
    <xdr:sp macro="" textlink="">
      <xdr:nvSpPr>
        <xdr:cNvPr id="683" name="公債費最小値テキスト">
          <a:extLst>
            <a:ext uri="{FF2B5EF4-FFF2-40B4-BE49-F238E27FC236}">
              <a16:creationId xmlns:a16="http://schemas.microsoft.com/office/drawing/2014/main" id="{00000000-0008-0000-0700-0000AB020000}"/>
            </a:ext>
          </a:extLst>
        </xdr:cNvPr>
        <xdr:cNvSpPr txBox="1"/>
      </xdr:nvSpPr>
      <xdr:spPr>
        <a:xfrm>
          <a:off x="16370300" y="17084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107620</xdr:rowOff>
    </xdr:from>
    <xdr:to>
      <xdr:col>86</xdr:col>
      <xdr:colOff>25400</xdr:colOff>
      <xdr:row>99</xdr:row>
      <xdr:rowOff>107620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6230600" y="17081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90988</xdr:rowOff>
    </xdr:from>
    <xdr:ext cx="599010" cy="259045"/>
    <xdr:sp macro="" textlink="">
      <xdr:nvSpPr>
        <xdr:cNvPr id="685" name="公債費最大値テキスト">
          <a:extLst>
            <a:ext uri="{FF2B5EF4-FFF2-40B4-BE49-F238E27FC236}">
              <a16:creationId xmlns:a16="http://schemas.microsoft.com/office/drawing/2014/main" id="{00000000-0008-0000-0700-0000AD020000}"/>
            </a:ext>
          </a:extLst>
        </xdr:cNvPr>
        <xdr:cNvSpPr txBox="1"/>
      </xdr:nvSpPr>
      <xdr:spPr>
        <a:xfrm>
          <a:off x="16370300" y="15178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157,137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89</xdr:row>
      <xdr:rowOff>144311</xdr:rowOff>
    </xdr:from>
    <xdr:to>
      <xdr:col>86</xdr:col>
      <xdr:colOff>25400</xdr:colOff>
      <xdr:row>89</xdr:row>
      <xdr:rowOff>144311</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6230600" y="15403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145808</xdr:rowOff>
    </xdr:from>
    <xdr:to>
      <xdr:col>85</xdr:col>
      <xdr:colOff>127000</xdr:colOff>
      <xdr:row>94</xdr:row>
      <xdr:rowOff>152273</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5481300" y="16262108"/>
          <a:ext cx="838200" cy="6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88092</xdr:rowOff>
    </xdr:from>
    <xdr:ext cx="534377" cy="259045"/>
    <xdr:sp macro="" textlink="">
      <xdr:nvSpPr>
        <xdr:cNvPr id="688" name="公債費平均値テキスト">
          <a:extLst>
            <a:ext uri="{FF2B5EF4-FFF2-40B4-BE49-F238E27FC236}">
              <a16:creationId xmlns:a16="http://schemas.microsoft.com/office/drawing/2014/main" id="{00000000-0008-0000-0700-0000B0020000}"/>
            </a:ext>
          </a:extLst>
        </xdr:cNvPr>
        <xdr:cNvSpPr txBox="1"/>
      </xdr:nvSpPr>
      <xdr:spPr>
        <a:xfrm>
          <a:off x="16370300" y="165472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109665</xdr:rowOff>
    </xdr:from>
    <xdr:to>
      <xdr:col>85</xdr:col>
      <xdr:colOff>177800</xdr:colOff>
      <xdr:row>97</xdr:row>
      <xdr:rowOff>39815</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6268700" y="16568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145808</xdr:rowOff>
    </xdr:from>
    <xdr:to>
      <xdr:col>81</xdr:col>
      <xdr:colOff>50800</xdr:colOff>
      <xdr:row>95</xdr:row>
      <xdr:rowOff>69762</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flipV="1">
          <a:off x="14592300" y="16262108"/>
          <a:ext cx="889000" cy="95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101309</xdr:rowOff>
    </xdr:from>
    <xdr:to>
      <xdr:col>81</xdr:col>
      <xdr:colOff>101600</xdr:colOff>
      <xdr:row>97</xdr:row>
      <xdr:rowOff>31459</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5430500" y="16560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22586</xdr:rowOff>
    </xdr:from>
    <xdr:ext cx="534377"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5214111" y="16653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69762</xdr:rowOff>
    </xdr:from>
    <xdr:to>
      <xdr:col>76</xdr:col>
      <xdr:colOff>114300</xdr:colOff>
      <xdr:row>95</xdr:row>
      <xdr:rowOff>146813</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3703300" y="16357512"/>
          <a:ext cx="889000" cy="77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138010</xdr:rowOff>
    </xdr:from>
    <xdr:to>
      <xdr:col>76</xdr:col>
      <xdr:colOff>165100</xdr:colOff>
      <xdr:row>97</xdr:row>
      <xdr:rowOff>68160</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4541500" y="16597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59287</xdr:rowOff>
    </xdr:from>
    <xdr:ext cx="534377"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4325111" y="16689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146813</xdr:rowOff>
    </xdr:from>
    <xdr:to>
      <xdr:col>71</xdr:col>
      <xdr:colOff>177800</xdr:colOff>
      <xdr:row>96</xdr:row>
      <xdr:rowOff>70586</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flipV="1">
          <a:off x="12814300" y="16434563"/>
          <a:ext cx="889000" cy="95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149937</xdr:rowOff>
    </xdr:from>
    <xdr:to>
      <xdr:col>72</xdr:col>
      <xdr:colOff>38100</xdr:colOff>
      <xdr:row>97</xdr:row>
      <xdr:rowOff>80087</xdr:rowOff>
    </xdr:to>
    <xdr:sp macro="" textlink="">
      <xdr:nvSpPr>
        <xdr:cNvPr id="697" name="フローチャート: 判断 696">
          <a:extLst>
            <a:ext uri="{FF2B5EF4-FFF2-40B4-BE49-F238E27FC236}">
              <a16:creationId xmlns:a16="http://schemas.microsoft.com/office/drawing/2014/main" id="{00000000-0008-0000-0700-0000B9020000}"/>
            </a:ext>
          </a:extLst>
        </xdr:cNvPr>
        <xdr:cNvSpPr/>
      </xdr:nvSpPr>
      <xdr:spPr>
        <a:xfrm>
          <a:off x="13652500" y="16609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71214</xdr:rowOff>
    </xdr:from>
    <xdr:ext cx="534377"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3436111" y="16701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121958</xdr:rowOff>
    </xdr:from>
    <xdr:to>
      <xdr:col>67</xdr:col>
      <xdr:colOff>101600</xdr:colOff>
      <xdr:row>97</xdr:row>
      <xdr:rowOff>52108</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2763500" y="16581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43235</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2547111" y="16673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101473</xdr:rowOff>
    </xdr:from>
    <xdr:to>
      <xdr:col>85</xdr:col>
      <xdr:colOff>177800</xdr:colOff>
      <xdr:row>95</xdr:row>
      <xdr:rowOff>31623</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6268700" y="16217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124350</xdr:rowOff>
    </xdr:from>
    <xdr:ext cx="534377" cy="259045"/>
    <xdr:sp macro="" textlink="">
      <xdr:nvSpPr>
        <xdr:cNvPr id="707" name="公債費該当値テキスト">
          <a:extLst>
            <a:ext uri="{FF2B5EF4-FFF2-40B4-BE49-F238E27FC236}">
              <a16:creationId xmlns:a16="http://schemas.microsoft.com/office/drawing/2014/main" id="{00000000-0008-0000-0700-0000C3020000}"/>
            </a:ext>
          </a:extLst>
        </xdr:cNvPr>
        <xdr:cNvSpPr txBox="1"/>
      </xdr:nvSpPr>
      <xdr:spPr>
        <a:xfrm>
          <a:off x="16370300" y="16069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95008</xdr:rowOff>
    </xdr:from>
    <xdr:to>
      <xdr:col>81</xdr:col>
      <xdr:colOff>101600</xdr:colOff>
      <xdr:row>95</xdr:row>
      <xdr:rowOff>25158</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5430500" y="16211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41685</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5214111" y="15986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18962</xdr:rowOff>
    </xdr:from>
    <xdr:to>
      <xdr:col>76</xdr:col>
      <xdr:colOff>165100</xdr:colOff>
      <xdr:row>95</xdr:row>
      <xdr:rowOff>120562</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4541500" y="16306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137089</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4325111" y="16081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96013</xdr:rowOff>
    </xdr:from>
    <xdr:to>
      <xdr:col>72</xdr:col>
      <xdr:colOff>38100</xdr:colOff>
      <xdr:row>96</xdr:row>
      <xdr:rowOff>26163</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3652500" y="16383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42690</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6111" y="16158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19786</xdr:rowOff>
    </xdr:from>
    <xdr:to>
      <xdr:col>67</xdr:col>
      <xdr:colOff>101600</xdr:colOff>
      <xdr:row>96</xdr:row>
      <xdr:rowOff>121386</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2763500" y="16478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137913</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7111" y="16254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35</xdr:row>
      <xdr:rowOff>54627</xdr:rowOff>
    </xdr:from>
    <xdr:ext cx="312906"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975094" y="6055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32</xdr:row>
      <xdr:rowOff>111777</xdr:rowOff>
    </xdr:from>
    <xdr:ext cx="312906"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975094" y="5598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29</xdr:row>
      <xdr:rowOff>168927</xdr:rowOff>
    </xdr:from>
    <xdr:ext cx="312906"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975094" y="5140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27</xdr:row>
      <xdr:rowOff>54627</xdr:rowOff>
    </xdr:from>
    <xdr:ext cx="312906"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975094" y="4683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諸支出金グラフ枠">
          <a:extLst>
            <a:ext uri="{FF2B5EF4-FFF2-40B4-BE49-F238E27FC236}">
              <a16:creationId xmlns:a16="http://schemas.microsoft.com/office/drawing/2014/main" id="{00000000-0008-0000-0700-0000E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37</xdr:row>
      <xdr:rowOff>13970</xdr:rowOff>
    </xdr:from>
    <xdr:to>
      <xdr:col>116</xdr:col>
      <xdr:colOff>62864</xdr:colOff>
      <xdr:row>38</xdr:row>
      <xdr:rowOff>139700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flipV="1">
          <a:off x="22159595" y="6357620"/>
          <a:ext cx="1269" cy="297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22877</xdr:rowOff>
    </xdr:from>
    <xdr:ext cx="249299" cy="259045"/>
    <xdr:sp macro="" textlink="">
      <xdr:nvSpPr>
        <xdr:cNvPr id="738" name="諸支出金最小値テキスト">
          <a:extLst>
            <a:ext uri="{FF2B5EF4-FFF2-40B4-BE49-F238E27FC236}">
              <a16:creationId xmlns:a16="http://schemas.microsoft.com/office/drawing/2014/main" id="{00000000-0008-0000-0700-0000E2020000}"/>
            </a:ext>
          </a:extLst>
        </xdr:cNvPr>
        <xdr:cNvSpPr txBox="1"/>
      </xdr:nvSpPr>
      <xdr:spPr>
        <a:xfrm>
          <a:off x="22212300" y="6709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132097</xdr:rowOff>
    </xdr:from>
    <xdr:ext cx="313932" cy="259045"/>
    <xdr:sp macro="" textlink="">
      <xdr:nvSpPr>
        <xdr:cNvPr id="740" name="諸支出金最大値テキスト">
          <a:extLst>
            <a:ext uri="{FF2B5EF4-FFF2-40B4-BE49-F238E27FC236}">
              <a16:creationId xmlns:a16="http://schemas.microsoft.com/office/drawing/2014/main" id="{00000000-0008-0000-0700-0000E4020000}"/>
            </a:ext>
          </a:extLst>
        </xdr:cNvPr>
        <xdr:cNvSpPr txBox="1"/>
      </xdr:nvSpPr>
      <xdr:spPr>
        <a:xfrm>
          <a:off x="22212300" y="61328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37</xdr:row>
      <xdr:rowOff>13970</xdr:rowOff>
    </xdr:from>
    <xdr:to>
      <xdr:col>116</xdr:col>
      <xdr:colOff>152400</xdr:colOff>
      <xdr:row>37</xdr:row>
      <xdr:rowOff>13970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2072600" y="635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111777</xdr:rowOff>
    </xdr:from>
    <xdr:ext cx="249299" cy="259045"/>
    <xdr:sp macro="" textlink="">
      <xdr:nvSpPr>
        <xdr:cNvPr id="743" name="諸支出金平均値テキスト">
          <a:extLst>
            <a:ext uri="{FF2B5EF4-FFF2-40B4-BE49-F238E27FC236}">
              <a16:creationId xmlns:a16="http://schemas.microsoft.com/office/drawing/2014/main" id="{00000000-0008-0000-0700-0000E7020000}"/>
            </a:ext>
          </a:extLst>
        </xdr:cNvPr>
        <xdr:cNvSpPr txBox="1"/>
      </xdr:nvSpPr>
      <xdr:spPr>
        <a:xfrm>
          <a:off x="22212300" y="6455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221107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34</xdr:row>
      <xdr:rowOff>111760</xdr:rowOff>
    </xdr:from>
    <xdr:to>
      <xdr:col>112</xdr:col>
      <xdr:colOff>38100</xdr:colOff>
      <xdr:row>35</xdr:row>
      <xdr:rowOff>41910</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21272500" y="5941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33</xdr:row>
      <xdr:rowOff>58437</xdr:rowOff>
    </xdr:from>
    <xdr:ext cx="313932"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21166333" y="57162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33</xdr:row>
      <xdr:rowOff>8890</xdr:rowOff>
    </xdr:from>
    <xdr:to>
      <xdr:col>107</xdr:col>
      <xdr:colOff>101600</xdr:colOff>
      <xdr:row>33</xdr:row>
      <xdr:rowOff>110490</xdr:rowOff>
    </xdr:to>
    <xdr:sp macro="" textlink="">
      <xdr:nvSpPr>
        <xdr:cNvPr id="749" name="フローチャート: 判断 748">
          <a:extLst>
            <a:ext uri="{FF2B5EF4-FFF2-40B4-BE49-F238E27FC236}">
              <a16:creationId xmlns:a16="http://schemas.microsoft.com/office/drawing/2014/main" id="{00000000-0008-0000-0700-0000ED020000}"/>
            </a:ext>
          </a:extLst>
        </xdr:cNvPr>
        <xdr:cNvSpPr/>
      </xdr:nvSpPr>
      <xdr:spPr>
        <a:xfrm>
          <a:off x="20383500" y="5666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31</xdr:row>
      <xdr:rowOff>127017</xdr:rowOff>
    </xdr:from>
    <xdr:ext cx="313932"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0277333" y="54419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31</xdr:row>
      <xdr:rowOff>54610</xdr:rowOff>
    </xdr:from>
    <xdr:to>
      <xdr:col>102</xdr:col>
      <xdr:colOff>165100</xdr:colOff>
      <xdr:row>31</xdr:row>
      <xdr:rowOff>156210</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19494500" y="5369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30</xdr:row>
      <xdr:rowOff>1287</xdr:rowOff>
    </xdr:from>
    <xdr:ext cx="313932"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9388333" y="51447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31</xdr:row>
      <xdr:rowOff>146050</xdr:rowOff>
    </xdr:from>
    <xdr:to>
      <xdr:col>98</xdr:col>
      <xdr:colOff>38100</xdr:colOff>
      <xdr:row>32</xdr:row>
      <xdr:rowOff>76200</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18605500" y="546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30</xdr:row>
      <xdr:rowOff>92727</xdr:rowOff>
    </xdr:from>
    <xdr:ext cx="313932"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8499333" y="52362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67327</xdr:rowOff>
    </xdr:from>
    <xdr:ext cx="249299" cy="259045"/>
    <xdr:sp macro="" textlink="">
      <xdr:nvSpPr>
        <xdr:cNvPr id="762" name="諸支出金該当値テキスト">
          <a:extLst>
            <a:ext uri="{FF2B5EF4-FFF2-40B4-BE49-F238E27FC236}">
              <a16:creationId xmlns:a16="http://schemas.microsoft.com/office/drawing/2014/main" id="{00000000-0008-0000-0700-0000FA020000}"/>
            </a:ext>
          </a:extLst>
        </xdr:cNvPr>
        <xdr:cNvSpPr txBox="1"/>
      </xdr:nvSpPr>
      <xdr:spPr>
        <a:xfrm>
          <a:off x="2221230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5" name="前年度繰上充用金グラフ枠">
          <a:extLst>
            <a:ext uri="{FF2B5EF4-FFF2-40B4-BE49-F238E27FC236}">
              <a16:creationId xmlns:a16="http://schemas.microsoft.com/office/drawing/2014/main" id="{00000000-0008-0000-0700-000011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7" name="前年度繰上充用金最小値テキスト">
          <a:extLst>
            <a:ext uri="{FF2B5EF4-FFF2-40B4-BE49-F238E27FC236}">
              <a16:creationId xmlns:a16="http://schemas.microsoft.com/office/drawing/2014/main" id="{00000000-0008-0000-0700-000013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9" name="前年度繰上充用金最大値テキスト">
          <a:extLst>
            <a:ext uri="{FF2B5EF4-FFF2-40B4-BE49-F238E27FC236}">
              <a16:creationId xmlns:a16="http://schemas.microsoft.com/office/drawing/2014/main" id="{00000000-0008-0000-0700-000015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2" name="前年度繰上充用金平均値テキスト">
          <a:extLst>
            <a:ext uri="{FF2B5EF4-FFF2-40B4-BE49-F238E27FC236}">
              <a16:creationId xmlns:a16="http://schemas.microsoft.com/office/drawing/2014/main" id="{00000000-0008-0000-0700-000018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8" name="フローチャート: 判断 797">
          <a:extLst>
            <a:ext uri="{FF2B5EF4-FFF2-40B4-BE49-F238E27FC236}">
              <a16:creationId xmlns:a16="http://schemas.microsoft.com/office/drawing/2014/main" id="{00000000-0008-0000-0700-00001E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1" name="前年度繰上充用金該当値テキスト">
          <a:extLst>
            <a:ext uri="{FF2B5EF4-FFF2-40B4-BE49-F238E27FC236}">
              <a16:creationId xmlns:a16="http://schemas.microsoft.com/office/drawing/2014/main" id="{00000000-0008-0000-0700-00002B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0" name="正方形/長方形 819">
          <a:extLst>
            <a:ext uri="{FF2B5EF4-FFF2-40B4-BE49-F238E27FC236}">
              <a16:creationId xmlns:a16="http://schemas.microsoft.com/office/drawing/2014/main" id="{00000000-0008-0000-0700-000034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1" name="正方形/長方形 820">
          <a:extLst>
            <a:ext uri="{FF2B5EF4-FFF2-40B4-BE49-F238E27FC236}">
              <a16:creationId xmlns:a16="http://schemas.microsoft.com/office/drawing/2014/main" id="{00000000-0008-0000-0700-000035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予防接種委託料や中・北空知廃棄物処理広域連合負担金等の増加により、前年度に比べ住民一人当たりの衛生費が</a:t>
          </a:r>
          <a:r>
            <a:rPr kumimoji="1" lang="en-US" altLang="ja-JP" sz="1300">
              <a:latin typeface="ＭＳ Ｐゴシック" panose="020B0600070205080204" pitchFamily="50" charset="-128"/>
              <a:ea typeface="ＭＳ Ｐゴシック" panose="020B0600070205080204" pitchFamily="50" charset="-128"/>
            </a:rPr>
            <a:t>34,414</a:t>
          </a:r>
          <a:r>
            <a:rPr kumimoji="1" lang="ja-JP" altLang="en-US" sz="1300">
              <a:latin typeface="ＭＳ Ｐゴシック" panose="020B0600070205080204" pitchFamily="50" charset="-128"/>
              <a:ea typeface="ＭＳ Ｐゴシック" panose="020B0600070205080204" pitchFamily="50" charset="-128"/>
            </a:rPr>
            <a:t>円増加した。</a:t>
          </a:r>
          <a:br>
            <a:rPr kumimoji="1" lang="ja-JP" altLang="en-US"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駅前地区整備事業の増加や企業振興促進補助金の増加により、一人当たりの商工費が</a:t>
          </a:r>
          <a:r>
            <a:rPr kumimoji="1" lang="en-US" altLang="ja-JP" sz="1300">
              <a:latin typeface="ＭＳ Ｐゴシック" panose="020B0600070205080204" pitchFamily="50" charset="-128"/>
              <a:ea typeface="ＭＳ Ｐゴシック" panose="020B0600070205080204" pitchFamily="50" charset="-128"/>
            </a:rPr>
            <a:t>77,175</a:t>
          </a:r>
          <a:r>
            <a:rPr kumimoji="1" lang="ja-JP" altLang="en-US" sz="1300">
              <a:latin typeface="ＭＳ Ｐゴシック" panose="020B0600070205080204" pitchFamily="50" charset="-128"/>
              <a:ea typeface="ＭＳ Ｐゴシック" panose="020B0600070205080204" pitchFamily="50" charset="-128"/>
            </a:rPr>
            <a:t>円増加した。</a:t>
          </a:r>
          <a:br>
            <a:rPr kumimoji="1" lang="ja-JP" altLang="en-US"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義務教育学校建設事業が始まったことにより、一人当たり教育費が</a:t>
          </a:r>
          <a:r>
            <a:rPr kumimoji="1" lang="en-US" altLang="ja-JP" sz="1300">
              <a:latin typeface="ＭＳ Ｐゴシック" panose="020B0600070205080204" pitchFamily="50" charset="-128"/>
              <a:ea typeface="ＭＳ Ｐゴシック" panose="020B0600070205080204" pitchFamily="50" charset="-128"/>
            </a:rPr>
            <a:t>47,047</a:t>
          </a:r>
          <a:r>
            <a:rPr kumimoji="1" lang="ja-JP" altLang="en-US" sz="1300">
              <a:latin typeface="ＭＳ Ｐゴシック" panose="020B0600070205080204" pitchFamily="50" charset="-128"/>
              <a:ea typeface="ＭＳ Ｐゴシック" panose="020B0600070205080204" pitchFamily="50" charset="-128"/>
            </a:rPr>
            <a:t>円増加した。</a:t>
          </a:r>
          <a:br>
            <a:rPr kumimoji="1" lang="ja-JP" altLang="en-US"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公債費は住民一人当たり</a:t>
          </a:r>
          <a:r>
            <a:rPr kumimoji="1" lang="en-US" altLang="ja-JP" sz="1300">
              <a:latin typeface="ＭＳ Ｐゴシック" panose="020B0600070205080204" pitchFamily="50" charset="-128"/>
              <a:ea typeface="ＭＳ Ｐゴシック" panose="020B0600070205080204" pitchFamily="50" charset="-128"/>
            </a:rPr>
            <a:t>89,010</a:t>
          </a:r>
          <a:r>
            <a:rPr kumimoji="1" lang="ja-JP" altLang="en-US" sz="1300">
              <a:latin typeface="ＭＳ Ｐゴシック" panose="020B0600070205080204" pitchFamily="50" charset="-128"/>
              <a:ea typeface="ＭＳ Ｐゴシック" panose="020B0600070205080204" pitchFamily="50" charset="-128"/>
            </a:rPr>
            <a:t>円となり、前年度に比べ</a:t>
          </a:r>
          <a:r>
            <a:rPr kumimoji="1" lang="en-US" altLang="ja-JP" sz="1300">
              <a:latin typeface="ＭＳ Ｐゴシック" panose="020B0600070205080204" pitchFamily="50" charset="-128"/>
              <a:ea typeface="ＭＳ Ｐゴシック" panose="020B0600070205080204" pitchFamily="50" charset="-128"/>
            </a:rPr>
            <a:t>509</a:t>
          </a:r>
          <a:r>
            <a:rPr kumimoji="1" lang="ja-JP" altLang="en-US" sz="1300">
              <a:latin typeface="ＭＳ Ｐゴシック" panose="020B0600070205080204" pitchFamily="50" charset="-128"/>
              <a:ea typeface="ＭＳ Ｐゴシック" panose="020B0600070205080204" pitchFamily="50" charset="-128"/>
            </a:rPr>
            <a:t>円減少したものの、依然として類似団体平均を上回っている。</a:t>
          </a:r>
          <a:br>
            <a:rPr kumimoji="1" lang="ja-JP" altLang="en-US"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今後は、庁舎建設事業、義務教育学校建設事業及び駅前地区整備事業といった大型建設事業の元利償還が控えていることから、優先度の高い事業の選択や発行額の抑制を行い、引き続き公債費負担の適正化に努め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北海道砂川市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財政調整基金について、本年度は義務教育学校建設事業や駅前地区整備事業といった大型建設事業が重なった影響により、財政調整基金を取り崩したため、</a:t>
          </a:r>
          <a:r>
            <a:rPr kumimoji="1" lang="en-US" altLang="ja-JP" sz="1400">
              <a:latin typeface="ＭＳ ゴシック" pitchFamily="49" charset="-128"/>
              <a:ea typeface="ＭＳ ゴシック" pitchFamily="49" charset="-128"/>
            </a:rPr>
            <a:t>5.83</a:t>
          </a:r>
          <a:r>
            <a:rPr kumimoji="1" lang="ja-JP" altLang="en-US" sz="1400">
              <a:latin typeface="ＭＳ ゴシック" pitchFamily="49" charset="-128"/>
              <a:ea typeface="ＭＳ ゴシック" pitchFamily="49" charset="-128"/>
            </a:rPr>
            <a:t>ポイント低下して</a:t>
          </a:r>
          <a:r>
            <a:rPr kumimoji="1" lang="en-US" altLang="ja-JP" sz="1400">
              <a:latin typeface="ＭＳ ゴシック" pitchFamily="49" charset="-128"/>
              <a:ea typeface="ＭＳ ゴシック" pitchFamily="49" charset="-128"/>
            </a:rPr>
            <a:t>19.48</a:t>
          </a:r>
          <a:r>
            <a:rPr kumimoji="1" lang="ja-JP" altLang="en-US" sz="1400">
              <a:latin typeface="ＭＳ ゴシック" pitchFamily="49" charset="-128"/>
              <a:ea typeface="ＭＳ ゴシック" pitchFamily="49" charset="-128"/>
            </a:rPr>
            <a:t>％となった。</a:t>
          </a:r>
          <a:br>
            <a:rPr kumimoji="1" lang="ja-JP" altLang="en-US" sz="1400">
              <a:latin typeface="ＭＳ ゴシック" pitchFamily="49" charset="-128"/>
              <a:ea typeface="ＭＳ ゴシック" pitchFamily="49" charset="-128"/>
            </a:rPr>
          </a:br>
          <a:r>
            <a:rPr kumimoji="1" lang="ja-JP" altLang="en-US" sz="1400">
              <a:latin typeface="ＭＳ ゴシック" pitchFamily="49" charset="-128"/>
              <a:ea typeface="ＭＳ ゴシック" pitchFamily="49" charset="-128"/>
            </a:rPr>
            <a:t>前年度と比較すると、実質収支額は</a:t>
          </a:r>
          <a:r>
            <a:rPr kumimoji="1" lang="en-US" altLang="ja-JP" sz="1400">
              <a:latin typeface="ＭＳ ゴシック" pitchFamily="49" charset="-128"/>
              <a:ea typeface="ＭＳ ゴシック" pitchFamily="49" charset="-128"/>
            </a:rPr>
            <a:t>179</a:t>
          </a:r>
          <a:r>
            <a:rPr kumimoji="1" lang="ja-JP" altLang="en-US" sz="1400">
              <a:latin typeface="ＭＳ ゴシック" pitchFamily="49" charset="-128"/>
              <a:ea typeface="ＭＳ ゴシック" pitchFamily="49" charset="-128"/>
            </a:rPr>
            <a:t>百万円減少し、標準財政規模に占める割合は</a:t>
          </a:r>
          <a:r>
            <a:rPr kumimoji="1" lang="en-US" altLang="ja-JP" sz="1400">
              <a:latin typeface="ＭＳ ゴシック" pitchFamily="49" charset="-128"/>
              <a:ea typeface="ＭＳ ゴシック" pitchFamily="49" charset="-128"/>
            </a:rPr>
            <a:t>2.59</a:t>
          </a:r>
          <a:r>
            <a:rPr kumimoji="1" lang="ja-JP" altLang="en-US" sz="1400">
              <a:latin typeface="ＭＳ ゴシック" pitchFamily="49" charset="-128"/>
              <a:ea typeface="ＭＳ ゴシック" pitchFamily="49" charset="-128"/>
            </a:rPr>
            <a:t>ポイント低下して</a:t>
          </a:r>
          <a:r>
            <a:rPr kumimoji="1" lang="en-US" altLang="ja-JP" sz="1400">
              <a:latin typeface="ＭＳ ゴシック" pitchFamily="49" charset="-128"/>
              <a:ea typeface="ＭＳ ゴシック" pitchFamily="49" charset="-128"/>
            </a:rPr>
            <a:t>7.88</a:t>
          </a:r>
          <a:r>
            <a:rPr kumimoji="1" lang="ja-JP" altLang="en-US" sz="1400">
              <a:latin typeface="ＭＳ ゴシック" pitchFamily="49" charset="-128"/>
              <a:ea typeface="ＭＳ ゴシック" pitchFamily="49" charset="-128"/>
            </a:rPr>
            <a:t>％、実質単年度収支は</a:t>
          </a:r>
          <a:r>
            <a:rPr kumimoji="1" lang="en-US" altLang="ja-JP" sz="1400">
              <a:latin typeface="ＭＳ ゴシック" pitchFamily="49" charset="-128"/>
              <a:ea typeface="ＭＳ ゴシック" pitchFamily="49" charset="-128"/>
            </a:rPr>
            <a:t>10.92</a:t>
          </a:r>
          <a:r>
            <a:rPr kumimoji="1" lang="ja-JP" altLang="en-US" sz="1400">
              <a:latin typeface="ＭＳ ゴシック" pitchFamily="49" charset="-128"/>
              <a:ea typeface="ＭＳ ゴシック" pitchFamily="49" charset="-128"/>
            </a:rPr>
            <a:t>ポイント低下の△</a:t>
          </a:r>
          <a:r>
            <a:rPr kumimoji="1" lang="en-US" altLang="ja-JP" sz="1400">
              <a:latin typeface="ＭＳ ゴシック" pitchFamily="49" charset="-128"/>
              <a:ea typeface="ＭＳ ゴシック" pitchFamily="49" charset="-128"/>
            </a:rPr>
            <a:t>7.79</a:t>
          </a:r>
          <a:r>
            <a:rPr kumimoji="1" lang="ja-JP" altLang="en-US" sz="1400">
              <a:latin typeface="ＭＳ ゴシック" pitchFamily="49" charset="-128"/>
              <a:ea typeface="ＭＳ ゴシック" pitchFamily="49" charset="-128"/>
            </a:rPr>
            <a:t>％となった。</a:t>
          </a:r>
          <a:br>
            <a:rPr kumimoji="1" lang="ja-JP" altLang="en-US" sz="1400">
              <a:latin typeface="ＭＳ ゴシック" pitchFamily="49" charset="-128"/>
              <a:ea typeface="ＭＳ ゴシック" pitchFamily="49" charset="-128"/>
            </a:rPr>
          </a:br>
          <a:r>
            <a:rPr kumimoji="1" lang="ja-JP" altLang="en-US" sz="1400">
              <a:latin typeface="ＭＳ ゴシック" pitchFamily="49" charset="-128"/>
              <a:ea typeface="ＭＳ ゴシック" pitchFamily="49" charset="-128"/>
            </a:rPr>
            <a:t>今後は、財政調整基金残高の標準財政規模比が概ね</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％程度を維持できるよう、緊急性や必要性を勘案しながら歳出の抑制に努める。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北海道砂川市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全ての事業において本年度も黒字となり、直近</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間は黒字を維持している状態である。特に本年度は下水道事業会計比率が増加しているものの、病院事業会計の比率が大幅に減少している。いずれの事業についても緊急性や必要性を勘案しながら歳出の抑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a:extLst>
            <a:ext uri="{FF2B5EF4-FFF2-40B4-BE49-F238E27FC236}">
              <a16:creationId xmlns:a16="http://schemas.microsoft.com/office/drawing/2014/main" id="{00000000-0008-0000-0900-000012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a:extLst>
            <a:ext uri="{FF2B5EF4-FFF2-40B4-BE49-F238E27FC236}">
              <a16:creationId xmlns:a16="http://schemas.microsoft.com/office/drawing/2014/main" id="{00000000-0008-0000-0900-000013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70" zoomScaleNormal="70"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75" thickBot="1" x14ac:dyDescent="0.2">
      <c r="B2" s="164" t="s">
        <v>77</v>
      </c>
      <c r="C2" s="164"/>
      <c r="D2" s="165"/>
    </row>
    <row r="3" spans="1:119" ht="18.75" customHeight="1" thickBot="1" x14ac:dyDescent="0.2">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15">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18668957</v>
      </c>
      <c r="BO4" s="358"/>
      <c r="BP4" s="358"/>
      <c r="BQ4" s="358"/>
      <c r="BR4" s="358"/>
      <c r="BS4" s="358"/>
      <c r="BT4" s="358"/>
      <c r="BU4" s="359"/>
      <c r="BV4" s="357">
        <v>15857022</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7.9</v>
      </c>
      <c r="CU4" s="364"/>
      <c r="CV4" s="364"/>
      <c r="CW4" s="364"/>
      <c r="CX4" s="364"/>
      <c r="CY4" s="364"/>
      <c r="CZ4" s="364"/>
      <c r="DA4" s="365"/>
      <c r="DB4" s="363">
        <v>10.5</v>
      </c>
      <c r="DC4" s="364"/>
      <c r="DD4" s="364"/>
      <c r="DE4" s="364"/>
      <c r="DF4" s="364"/>
      <c r="DG4" s="364"/>
      <c r="DH4" s="364"/>
      <c r="DI4" s="365"/>
    </row>
    <row r="5" spans="1:119" ht="18.75" customHeight="1" x14ac:dyDescent="0.15">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18058770</v>
      </c>
      <c r="BO5" s="395"/>
      <c r="BP5" s="395"/>
      <c r="BQ5" s="395"/>
      <c r="BR5" s="395"/>
      <c r="BS5" s="395"/>
      <c r="BT5" s="395"/>
      <c r="BU5" s="396"/>
      <c r="BV5" s="394">
        <v>15087018</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89.2</v>
      </c>
      <c r="CU5" s="392"/>
      <c r="CV5" s="392"/>
      <c r="CW5" s="392"/>
      <c r="CX5" s="392"/>
      <c r="CY5" s="392"/>
      <c r="CZ5" s="392"/>
      <c r="DA5" s="393"/>
      <c r="DB5" s="391">
        <v>84.8</v>
      </c>
      <c r="DC5" s="392"/>
      <c r="DD5" s="392"/>
      <c r="DE5" s="392"/>
      <c r="DF5" s="392"/>
      <c r="DG5" s="392"/>
      <c r="DH5" s="392"/>
      <c r="DI5" s="393"/>
    </row>
    <row r="6" spans="1:119" ht="18.75" customHeight="1" x14ac:dyDescent="0.15">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610187</v>
      </c>
      <c r="BO6" s="395"/>
      <c r="BP6" s="395"/>
      <c r="BQ6" s="395"/>
      <c r="BR6" s="395"/>
      <c r="BS6" s="395"/>
      <c r="BT6" s="395"/>
      <c r="BU6" s="396"/>
      <c r="BV6" s="394">
        <v>770004</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89.4</v>
      </c>
      <c r="CU6" s="432"/>
      <c r="CV6" s="432"/>
      <c r="CW6" s="432"/>
      <c r="CX6" s="432"/>
      <c r="CY6" s="432"/>
      <c r="CZ6" s="432"/>
      <c r="DA6" s="433"/>
      <c r="DB6" s="431">
        <v>85.2</v>
      </c>
      <c r="DC6" s="432"/>
      <c r="DD6" s="432"/>
      <c r="DE6" s="432"/>
      <c r="DF6" s="432"/>
      <c r="DG6" s="432"/>
      <c r="DH6" s="432"/>
      <c r="DI6" s="433"/>
    </row>
    <row r="7" spans="1:119" ht="18.75" customHeight="1" x14ac:dyDescent="0.15">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24973</v>
      </c>
      <c r="BO7" s="395"/>
      <c r="BP7" s="395"/>
      <c r="BQ7" s="395"/>
      <c r="BR7" s="395"/>
      <c r="BS7" s="395"/>
      <c r="BT7" s="395"/>
      <c r="BU7" s="396"/>
      <c r="BV7" s="394">
        <v>5956</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7425510</v>
      </c>
      <c r="CU7" s="395"/>
      <c r="CV7" s="395"/>
      <c r="CW7" s="395"/>
      <c r="CX7" s="395"/>
      <c r="CY7" s="395"/>
      <c r="CZ7" s="395"/>
      <c r="DA7" s="396"/>
      <c r="DB7" s="394">
        <v>7294062</v>
      </c>
      <c r="DC7" s="395"/>
      <c r="DD7" s="395"/>
      <c r="DE7" s="395"/>
      <c r="DF7" s="395"/>
      <c r="DG7" s="395"/>
      <c r="DH7" s="395"/>
      <c r="DI7" s="396"/>
    </row>
    <row r="8" spans="1:119" ht="18.75" customHeight="1" thickBot="1" x14ac:dyDescent="0.2">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90</v>
      </c>
      <c r="AV8" s="427"/>
      <c r="AW8" s="427"/>
      <c r="AX8" s="427"/>
      <c r="AY8" s="428" t="s">
        <v>104</v>
      </c>
      <c r="AZ8" s="429"/>
      <c r="BA8" s="429"/>
      <c r="BB8" s="429"/>
      <c r="BC8" s="429"/>
      <c r="BD8" s="429"/>
      <c r="BE8" s="429"/>
      <c r="BF8" s="429"/>
      <c r="BG8" s="429"/>
      <c r="BH8" s="429"/>
      <c r="BI8" s="429"/>
      <c r="BJ8" s="429"/>
      <c r="BK8" s="429"/>
      <c r="BL8" s="429"/>
      <c r="BM8" s="430"/>
      <c r="BN8" s="394">
        <v>585214</v>
      </c>
      <c r="BO8" s="395"/>
      <c r="BP8" s="395"/>
      <c r="BQ8" s="395"/>
      <c r="BR8" s="395"/>
      <c r="BS8" s="395"/>
      <c r="BT8" s="395"/>
      <c r="BU8" s="396"/>
      <c r="BV8" s="394">
        <v>764048</v>
      </c>
      <c r="BW8" s="395"/>
      <c r="BX8" s="395"/>
      <c r="BY8" s="395"/>
      <c r="BZ8" s="395"/>
      <c r="CA8" s="395"/>
      <c r="CB8" s="395"/>
      <c r="CC8" s="396"/>
      <c r="CD8" s="397" t="s">
        <v>105</v>
      </c>
      <c r="CE8" s="398"/>
      <c r="CF8" s="398"/>
      <c r="CG8" s="398"/>
      <c r="CH8" s="398"/>
      <c r="CI8" s="398"/>
      <c r="CJ8" s="398"/>
      <c r="CK8" s="398"/>
      <c r="CL8" s="398"/>
      <c r="CM8" s="398"/>
      <c r="CN8" s="398"/>
      <c r="CO8" s="398"/>
      <c r="CP8" s="398"/>
      <c r="CQ8" s="398"/>
      <c r="CR8" s="398"/>
      <c r="CS8" s="399"/>
      <c r="CT8" s="434">
        <v>0.3</v>
      </c>
      <c r="CU8" s="435"/>
      <c r="CV8" s="435"/>
      <c r="CW8" s="435"/>
      <c r="CX8" s="435"/>
      <c r="CY8" s="435"/>
      <c r="CZ8" s="435"/>
      <c r="DA8" s="436"/>
      <c r="DB8" s="434">
        <v>0.28999999999999998</v>
      </c>
      <c r="DC8" s="435"/>
      <c r="DD8" s="435"/>
      <c r="DE8" s="435"/>
      <c r="DF8" s="435"/>
      <c r="DG8" s="435"/>
      <c r="DH8" s="435"/>
      <c r="DI8" s="436"/>
    </row>
    <row r="9" spans="1:119" ht="18.75" customHeight="1" thickBot="1" x14ac:dyDescent="0.2">
      <c r="A9" s="163"/>
      <c r="B9" s="388" t="s">
        <v>106</v>
      </c>
      <c r="C9" s="389"/>
      <c r="D9" s="389"/>
      <c r="E9" s="389"/>
      <c r="F9" s="389"/>
      <c r="G9" s="389"/>
      <c r="H9" s="389"/>
      <c r="I9" s="389"/>
      <c r="J9" s="389"/>
      <c r="K9" s="437"/>
      <c r="L9" s="438" t="s">
        <v>107</v>
      </c>
      <c r="M9" s="439"/>
      <c r="N9" s="439"/>
      <c r="O9" s="439"/>
      <c r="P9" s="439"/>
      <c r="Q9" s="440"/>
      <c r="R9" s="441">
        <v>16486</v>
      </c>
      <c r="S9" s="442"/>
      <c r="T9" s="442"/>
      <c r="U9" s="442"/>
      <c r="V9" s="443"/>
      <c r="W9" s="351" t="s">
        <v>108</v>
      </c>
      <c r="X9" s="352"/>
      <c r="Y9" s="352"/>
      <c r="Z9" s="352"/>
      <c r="AA9" s="352"/>
      <c r="AB9" s="352"/>
      <c r="AC9" s="352"/>
      <c r="AD9" s="352"/>
      <c r="AE9" s="352"/>
      <c r="AF9" s="352"/>
      <c r="AG9" s="352"/>
      <c r="AH9" s="352"/>
      <c r="AI9" s="352"/>
      <c r="AJ9" s="352"/>
      <c r="AK9" s="352"/>
      <c r="AL9" s="353"/>
      <c r="AM9" s="423" t="s">
        <v>109</v>
      </c>
      <c r="AN9" s="424"/>
      <c r="AO9" s="424"/>
      <c r="AP9" s="424"/>
      <c r="AQ9" s="424"/>
      <c r="AR9" s="424"/>
      <c r="AS9" s="424"/>
      <c r="AT9" s="425"/>
      <c r="AU9" s="426" t="s">
        <v>90</v>
      </c>
      <c r="AV9" s="427"/>
      <c r="AW9" s="427"/>
      <c r="AX9" s="427"/>
      <c r="AY9" s="428" t="s">
        <v>110</v>
      </c>
      <c r="AZ9" s="429"/>
      <c r="BA9" s="429"/>
      <c r="BB9" s="429"/>
      <c r="BC9" s="429"/>
      <c r="BD9" s="429"/>
      <c r="BE9" s="429"/>
      <c r="BF9" s="429"/>
      <c r="BG9" s="429"/>
      <c r="BH9" s="429"/>
      <c r="BI9" s="429"/>
      <c r="BJ9" s="429"/>
      <c r="BK9" s="429"/>
      <c r="BL9" s="429"/>
      <c r="BM9" s="430"/>
      <c r="BN9" s="394">
        <v>-178834</v>
      </c>
      <c r="BO9" s="395"/>
      <c r="BP9" s="395"/>
      <c r="BQ9" s="395"/>
      <c r="BR9" s="395"/>
      <c r="BS9" s="395"/>
      <c r="BT9" s="395"/>
      <c r="BU9" s="396"/>
      <c r="BV9" s="394">
        <v>203218</v>
      </c>
      <c r="BW9" s="395"/>
      <c r="BX9" s="395"/>
      <c r="BY9" s="395"/>
      <c r="BZ9" s="395"/>
      <c r="CA9" s="395"/>
      <c r="CB9" s="395"/>
      <c r="CC9" s="396"/>
      <c r="CD9" s="397" t="s">
        <v>111</v>
      </c>
      <c r="CE9" s="398"/>
      <c r="CF9" s="398"/>
      <c r="CG9" s="398"/>
      <c r="CH9" s="398"/>
      <c r="CI9" s="398"/>
      <c r="CJ9" s="398"/>
      <c r="CK9" s="398"/>
      <c r="CL9" s="398"/>
      <c r="CM9" s="398"/>
      <c r="CN9" s="398"/>
      <c r="CO9" s="398"/>
      <c r="CP9" s="398"/>
      <c r="CQ9" s="398"/>
      <c r="CR9" s="398"/>
      <c r="CS9" s="399"/>
      <c r="CT9" s="391">
        <v>12</v>
      </c>
      <c r="CU9" s="392"/>
      <c r="CV9" s="392"/>
      <c r="CW9" s="392"/>
      <c r="CX9" s="392"/>
      <c r="CY9" s="392"/>
      <c r="CZ9" s="392"/>
      <c r="DA9" s="393"/>
      <c r="DB9" s="391">
        <v>12.8</v>
      </c>
      <c r="DC9" s="392"/>
      <c r="DD9" s="392"/>
      <c r="DE9" s="392"/>
      <c r="DF9" s="392"/>
      <c r="DG9" s="392"/>
      <c r="DH9" s="392"/>
      <c r="DI9" s="393"/>
    </row>
    <row r="10" spans="1:119" ht="18.75" customHeight="1" thickBot="1" x14ac:dyDescent="0.2">
      <c r="A10" s="163"/>
      <c r="B10" s="388"/>
      <c r="C10" s="389"/>
      <c r="D10" s="389"/>
      <c r="E10" s="389"/>
      <c r="F10" s="389"/>
      <c r="G10" s="389"/>
      <c r="H10" s="389"/>
      <c r="I10" s="389"/>
      <c r="J10" s="389"/>
      <c r="K10" s="437"/>
      <c r="L10" s="444" t="s">
        <v>112</v>
      </c>
      <c r="M10" s="424"/>
      <c r="N10" s="424"/>
      <c r="O10" s="424"/>
      <c r="P10" s="424"/>
      <c r="Q10" s="425"/>
      <c r="R10" s="445">
        <v>17694</v>
      </c>
      <c r="S10" s="446"/>
      <c r="T10" s="446"/>
      <c r="U10" s="446"/>
      <c r="V10" s="447"/>
      <c r="W10" s="382"/>
      <c r="X10" s="383"/>
      <c r="Y10" s="383"/>
      <c r="Z10" s="383"/>
      <c r="AA10" s="383"/>
      <c r="AB10" s="383"/>
      <c r="AC10" s="383"/>
      <c r="AD10" s="383"/>
      <c r="AE10" s="383"/>
      <c r="AF10" s="383"/>
      <c r="AG10" s="383"/>
      <c r="AH10" s="383"/>
      <c r="AI10" s="383"/>
      <c r="AJ10" s="383"/>
      <c r="AK10" s="383"/>
      <c r="AL10" s="386"/>
      <c r="AM10" s="423" t="s">
        <v>113</v>
      </c>
      <c r="AN10" s="424"/>
      <c r="AO10" s="424"/>
      <c r="AP10" s="424"/>
      <c r="AQ10" s="424"/>
      <c r="AR10" s="424"/>
      <c r="AS10" s="424"/>
      <c r="AT10" s="425"/>
      <c r="AU10" s="426" t="s">
        <v>114</v>
      </c>
      <c r="AV10" s="427"/>
      <c r="AW10" s="427"/>
      <c r="AX10" s="427"/>
      <c r="AY10" s="428" t="s">
        <v>115</v>
      </c>
      <c r="AZ10" s="429"/>
      <c r="BA10" s="429"/>
      <c r="BB10" s="429"/>
      <c r="BC10" s="429"/>
      <c r="BD10" s="429"/>
      <c r="BE10" s="429"/>
      <c r="BF10" s="429"/>
      <c r="BG10" s="429"/>
      <c r="BH10" s="429"/>
      <c r="BI10" s="429"/>
      <c r="BJ10" s="429"/>
      <c r="BK10" s="429"/>
      <c r="BL10" s="429"/>
      <c r="BM10" s="430"/>
      <c r="BN10" s="394">
        <v>0</v>
      </c>
      <c r="BO10" s="395"/>
      <c r="BP10" s="395"/>
      <c r="BQ10" s="395"/>
      <c r="BR10" s="395"/>
      <c r="BS10" s="395"/>
      <c r="BT10" s="395"/>
      <c r="BU10" s="396"/>
      <c r="BV10" s="394">
        <v>25118</v>
      </c>
      <c r="BW10" s="395"/>
      <c r="BX10" s="395"/>
      <c r="BY10" s="395"/>
      <c r="BZ10" s="395"/>
      <c r="CA10" s="395"/>
      <c r="CB10" s="395"/>
      <c r="CC10" s="396"/>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90</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15">
      <c r="A12" s="163"/>
      <c r="B12" s="454" t="s">
        <v>123</v>
      </c>
      <c r="C12" s="455"/>
      <c r="D12" s="455"/>
      <c r="E12" s="455"/>
      <c r="F12" s="455"/>
      <c r="G12" s="455"/>
      <c r="H12" s="455"/>
      <c r="I12" s="455"/>
      <c r="J12" s="455"/>
      <c r="K12" s="456"/>
      <c r="L12" s="463" t="s">
        <v>124</v>
      </c>
      <c r="M12" s="464"/>
      <c r="N12" s="464"/>
      <c r="O12" s="464"/>
      <c r="P12" s="464"/>
      <c r="Q12" s="465"/>
      <c r="R12" s="466">
        <v>15231</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399511</v>
      </c>
      <c r="BO12" s="395"/>
      <c r="BP12" s="395"/>
      <c r="BQ12" s="395"/>
      <c r="BR12" s="395"/>
      <c r="BS12" s="395"/>
      <c r="BT12" s="395"/>
      <c r="BU12" s="396"/>
      <c r="BV12" s="394">
        <v>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15">
      <c r="A13" s="163"/>
      <c r="B13" s="457"/>
      <c r="C13" s="458"/>
      <c r="D13" s="458"/>
      <c r="E13" s="458"/>
      <c r="F13" s="458"/>
      <c r="G13" s="458"/>
      <c r="H13" s="458"/>
      <c r="I13" s="458"/>
      <c r="J13" s="458"/>
      <c r="K13" s="459"/>
      <c r="L13" s="178"/>
      <c r="M13" s="485" t="s">
        <v>130</v>
      </c>
      <c r="N13" s="486"/>
      <c r="O13" s="486"/>
      <c r="P13" s="486"/>
      <c r="Q13" s="487"/>
      <c r="R13" s="478">
        <v>15171</v>
      </c>
      <c r="S13" s="479"/>
      <c r="T13" s="479"/>
      <c r="U13" s="479"/>
      <c r="V13" s="480"/>
      <c r="W13" s="410" t="s">
        <v>131</v>
      </c>
      <c r="X13" s="411"/>
      <c r="Y13" s="411"/>
      <c r="Z13" s="411"/>
      <c r="AA13" s="411"/>
      <c r="AB13" s="401"/>
      <c r="AC13" s="445">
        <v>377</v>
      </c>
      <c r="AD13" s="446"/>
      <c r="AE13" s="446"/>
      <c r="AF13" s="446"/>
      <c r="AG13" s="488"/>
      <c r="AH13" s="445">
        <v>463</v>
      </c>
      <c r="AI13" s="446"/>
      <c r="AJ13" s="446"/>
      <c r="AK13" s="446"/>
      <c r="AL13" s="447"/>
      <c r="AM13" s="423" t="s">
        <v>132</v>
      </c>
      <c r="AN13" s="424"/>
      <c r="AO13" s="424"/>
      <c r="AP13" s="424"/>
      <c r="AQ13" s="424"/>
      <c r="AR13" s="424"/>
      <c r="AS13" s="424"/>
      <c r="AT13" s="425"/>
      <c r="AU13" s="426" t="s">
        <v>114</v>
      </c>
      <c r="AV13" s="427"/>
      <c r="AW13" s="427"/>
      <c r="AX13" s="427"/>
      <c r="AY13" s="428" t="s">
        <v>133</v>
      </c>
      <c r="AZ13" s="429"/>
      <c r="BA13" s="429"/>
      <c r="BB13" s="429"/>
      <c r="BC13" s="429"/>
      <c r="BD13" s="429"/>
      <c r="BE13" s="429"/>
      <c r="BF13" s="429"/>
      <c r="BG13" s="429"/>
      <c r="BH13" s="429"/>
      <c r="BI13" s="429"/>
      <c r="BJ13" s="429"/>
      <c r="BK13" s="429"/>
      <c r="BL13" s="429"/>
      <c r="BM13" s="430"/>
      <c r="BN13" s="394">
        <v>-578345</v>
      </c>
      <c r="BO13" s="395"/>
      <c r="BP13" s="395"/>
      <c r="BQ13" s="395"/>
      <c r="BR13" s="395"/>
      <c r="BS13" s="395"/>
      <c r="BT13" s="395"/>
      <c r="BU13" s="396"/>
      <c r="BV13" s="394">
        <v>228336</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6.9</v>
      </c>
      <c r="CU13" s="392"/>
      <c r="CV13" s="392"/>
      <c r="CW13" s="392"/>
      <c r="CX13" s="392"/>
      <c r="CY13" s="392"/>
      <c r="CZ13" s="392"/>
      <c r="DA13" s="393"/>
      <c r="DB13" s="391">
        <v>6.2</v>
      </c>
      <c r="DC13" s="392"/>
      <c r="DD13" s="392"/>
      <c r="DE13" s="392"/>
      <c r="DF13" s="392"/>
      <c r="DG13" s="392"/>
      <c r="DH13" s="392"/>
      <c r="DI13" s="393"/>
    </row>
    <row r="14" spans="1:119" ht="18.75" customHeight="1" thickBot="1" x14ac:dyDescent="0.2">
      <c r="A14" s="163"/>
      <c r="B14" s="457"/>
      <c r="C14" s="458"/>
      <c r="D14" s="458"/>
      <c r="E14" s="458"/>
      <c r="F14" s="458"/>
      <c r="G14" s="458"/>
      <c r="H14" s="458"/>
      <c r="I14" s="458"/>
      <c r="J14" s="458"/>
      <c r="K14" s="459"/>
      <c r="L14" s="475" t="s">
        <v>135</v>
      </c>
      <c r="M14" s="476"/>
      <c r="N14" s="476"/>
      <c r="O14" s="476"/>
      <c r="P14" s="476"/>
      <c r="Q14" s="477"/>
      <c r="R14" s="478">
        <v>15520</v>
      </c>
      <c r="S14" s="479"/>
      <c r="T14" s="479"/>
      <c r="U14" s="479"/>
      <c r="V14" s="480"/>
      <c r="W14" s="384"/>
      <c r="X14" s="385"/>
      <c r="Y14" s="385"/>
      <c r="Z14" s="385"/>
      <c r="AA14" s="385"/>
      <c r="AB14" s="374"/>
      <c r="AC14" s="481">
        <v>5.0999999999999996</v>
      </c>
      <c r="AD14" s="482"/>
      <c r="AE14" s="482"/>
      <c r="AF14" s="482"/>
      <c r="AG14" s="483"/>
      <c r="AH14" s="481">
        <v>6.1</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v>41.5</v>
      </c>
      <c r="CU14" s="493"/>
      <c r="CV14" s="493"/>
      <c r="CW14" s="493"/>
      <c r="CX14" s="493"/>
      <c r="CY14" s="493"/>
      <c r="CZ14" s="493"/>
      <c r="DA14" s="494"/>
      <c r="DB14" s="492">
        <v>33.6</v>
      </c>
      <c r="DC14" s="493"/>
      <c r="DD14" s="493"/>
      <c r="DE14" s="493"/>
      <c r="DF14" s="493"/>
      <c r="DG14" s="493"/>
      <c r="DH14" s="493"/>
      <c r="DI14" s="494"/>
    </row>
    <row r="15" spans="1:119" ht="18.75" customHeight="1" x14ac:dyDescent="0.15">
      <c r="A15" s="163"/>
      <c r="B15" s="457"/>
      <c r="C15" s="458"/>
      <c r="D15" s="458"/>
      <c r="E15" s="458"/>
      <c r="F15" s="458"/>
      <c r="G15" s="458"/>
      <c r="H15" s="458"/>
      <c r="I15" s="458"/>
      <c r="J15" s="458"/>
      <c r="K15" s="459"/>
      <c r="L15" s="178"/>
      <c r="M15" s="485" t="s">
        <v>130</v>
      </c>
      <c r="N15" s="486"/>
      <c r="O15" s="486"/>
      <c r="P15" s="486"/>
      <c r="Q15" s="487"/>
      <c r="R15" s="478">
        <v>15473</v>
      </c>
      <c r="S15" s="479"/>
      <c r="T15" s="479"/>
      <c r="U15" s="479"/>
      <c r="V15" s="480"/>
      <c r="W15" s="410" t="s">
        <v>137</v>
      </c>
      <c r="X15" s="411"/>
      <c r="Y15" s="411"/>
      <c r="Z15" s="411"/>
      <c r="AA15" s="411"/>
      <c r="AB15" s="401"/>
      <c r="AC15" s="445">
        <v>1746</v>
      </c>
      <c r="AD15" s="446"/>
      <c r="AE15" s="446"/>
      <c r="AF15" s="446"/>
      <c r="AG15" s="488"/>
      <c r="AH15" s="445">
        <v>1755</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2042611</v>
      </c>
      <c r="BO15" s="358"/>
      <c r="BP15" s="358"/>
      <c r="BQ15" s="358"/>
      <c r="BR15" s="358"/>
      <c r="BS15" s="358"/>
      <c r="BT15" s="358"/>
      <c r="BU15" s="359"/>
      <c r="BV15" s="357">
        <v>1995490</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23.6</v>
      </c>
      <c r="AD16" s="482"/>
      <c r="AE16" s="482"/>
      <c r="AF16" s="482"/>
      <c r="AG16" s="483"/>
      <c r="AH16" s="481">
        <v>23.2</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6890225</v>
      </c>
      <c r="BO16" s="395"/>
      <c r="BP16" s="395"/>
      <c r="BQ16" s="395"/>
      <c r="BR16" s="395"/>
      <c r="BS16" s="395"/>
      <c r="BT16" s="395"/>
      <c r="BU16" s="396"/>
      <c r="BV16" s="394">
        <v>6756374</v>
      </c>
      <c r="BW16" s="395"/>
      <c r="BX16" s="395"/>
      <c r="BY16" s="395"/>
      <c r="BZ16" s="395"/>
      <c r="CA16" s="395"/>
      <c r="CB16" s="395"/>
      <c r="CC16" s="396"/>
      <c r="CD16" s="172"/>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
      <c r="A17" s="163"/>
      <c r="B17" s="460"/>
      <c r="C17" s="461"/>
      <c r="D17" s="461"/>
      <c r="E17" s="461"/>
      <c r="F17" s="461"/>
      <c r="G17" s="461"/>
      <c r="H17" s="461"/>
      <c r="I17" s="461"/>
      <c r="J17" s="461"/>
      <c r="K17" s="462"/>
      <c r="L17" s="182"/>
      <c r="M17" s="505" t="s">
        <v>143</v>
      </c>
      <c r="N17" s="506"/>
      <c r="O17" s="506"/>
      <c r="P17" s="506"/>
      <c r="Q17" s="507"/>
      <c r="R17" s="500" t="s">
        <v>144</v>
      </c>
      <c r="S17" s="501"/>
      <c r="T17" s="501"/>
      <c r="U17" s="501"/>
      <c r="V17" s="502"/>
      <c r="W17" s="410" t="s">
        <v>145</v>
      </c>
      <c r="X17" s="411"/>
      <c r="Y17" s="411"/>
      <c r="Z17" s="411"/>
      <c r="AA17" s="411"/>
      <c r="AB17" s="401"/>
      <c r="AC17" s="445">
        <v>5289</v>
      </c>
      <c r="AD17" s="446"/>
      <c r="AE17" s="446"/>
      <c r="AF17" s="446"/>
      <c r="AG17" s="488"/>
      <c r="AH17" s="445">
        <v>5339</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2564168</v>
      </c>
      <c r="BO17" s="395"/>
      <c r="BP17" s="395"/>
      <c r="BQ17" s="395"/>
      <c r="BR17" s="395"/>
      <c r="BS17" s="395"/>
      <c r="BT17" s="395"/>
      <c r="BU17" s="396"/>
      <c r="BV17" s="394">
        <v>2496065</v>
      </c>
      <c r="BW17" s="395"/>
      <c r="BX17" s="395"/>
      <c r="BY17" s="395"/>
      <c r="BZ17" s="395"/>
      <c r="CA17" s="395"/>
      <c r="CB17" s="395"/>
      <c r="CC17" s="396"/>
      <c r="CD17" s="172"/>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
      <c r="A18" s="163"/>
      <c r="B18" s="516" t="s">
        <v>147</v>
      </c>
      <c r="C18" s="437"/>
      <c r="D18" s="437"/>
      <c r="E18" s="517"/>
      <c r="F18" s="517"/>
      <c r="G18" s="517"/>
      <c r="H18" s="517"/>
      <c r="I18" s="517"/>
      <c r="J18" s="517"/>
      <c r="K18" s="517"/>
      <c r="L18" s="518">
        <v>78.680000000000007</v>
      </c>
      <c r="M18" s="518"/>
      <c r="N18" s="518"/>
      <c r="O18" s="518"/>
      <c r="P18" s="518"/>
      <c r="Q18" s="518"/>
      <c r="R18" s="519"/>
      <c r="S18" s="519"/>
      <c r="T18" s="519"/>
      <c r="U18" s="519"/>
      <c r="V18" s="520"/>
      <c r="W18" s="412"/>
      <c r="X18" s="413"/>
      <c r="Y18" s="413"/>
      <c r="Z18" s="413"/>
      <c r="AA18" s="413"/>
      <c r="AB18" s="404"/>
      <c r="AC18" s="521">
        <v>71.400000000000006</v>
      </c>
      <c r="AD18" s="522"/>
      <c r="AE18" s="522"/>
      <c r="AF18" s="522"/>
      <c r="AG18" s="523"/>
      <c r="AH18" s="521">
        <v>70.599999999999994</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6736538</v>
      </c>
      <c r="BO18" s="395"/>
      <c r="BP18" s="395"/>
      <c r="BQ18" s="395"/>
      <c r="BR18" s="395"/>
      <c r="BS18" s="395"/>
      <c r="BT18" s="395"/>
      <c r="BU18" s="396"/>
      <c r="BV18" s="394">
        <v>6331337</v>
      </c>
      <c r="BW18" s="395"/>
      <c r="BX18" s="395"/>
      <c r="BY18" s="395"/>
      <c r="BZ18" s="395"/>
      <c r="CA18" s="395"/>
      <c r="CB18" s="395"/>
      <c r="CC18" s="396"/>
      <c r="CD18" s="172"/>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
      <c r="A19" s="163"/>
      <c r="B19" s="516" t="s">
        <v>149</v>
      </c>
      <c r="C19" s="437"/>
      <c r="D19" s="437"/>
      <c r="E19" s="517"/>
      <c r="F19" s="517"/>
      <c r="G19" s="517"/>
      <c r="H19" s="517"/>
      <c r="I19" s="517"/>
      <c r="J19" s="517"/>
      <c r="K19" s="517"/>
      <c r="L19" s="525">
        <v>210</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10160004</v>
      </c>
      <c r="BO19" s="395"/>
      <c r="BP19" s="395"/>
      <c r="BQ19" s="395"/>
      <c r="BR19" s="395"/>
      <c r="BS19" s="395"/>
      <c r="BT19" s="395"/>
      <c r="BU19" s="396"/>
      <c r="BV19" s="394">
        <v>9641715</v>
      </c>
      <c r="BW19" s="395"/>
      <c r="BX19" s="395"/>
      <c r="BY19" s="395"/>
      <c r="BZ19" s="395"/>
      <c r="CA19" s="395"/>
      <c r="CB19" s="395"/>
      <c r="CC19" s="396"/>
      <c r="CD19" s="172"/>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
      <c r="A20" s="163"/>
      <c r="B20" s="516" t="s">
        <v>151</v>
      </c>
      <c r="C20" s="437"/>
      <c r="D20" s="437"/>
      <c r="E20" s="517"/>
      <c r="F20" s="517"/>
      <c r="G20" s="517"/>
      <c r="H20" s="517"/>
      <c r="I20" s="517"/>
      <c r="J20" s="517"/>
      <c r="K20" s="517"/>
      <c r="L20" s="525">
        <v>7599</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2"/>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2"/>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15">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16902760</v>
      </c>
      <c r="BO22" s="358"/>
      <c r="BP22" s="358"/>
      <c r="BQ22" s="358"/>
      <c r="BR22" s="358"/>
      <c r="BS22" s="358"/>
      <c r="BT22" s="358"/>
      <c r="BU22" s="359"/>
      <c r="BV22" s="357">
        <v>15577808</v>
      </c>
      <c r="BW22" s="358"/>
      <c r="BX22" s="358"/>
      <c r="BY22" s="358"/>
      <c r="BZ22" s="358"/>
      <c r="CA22" s="358"/>
      <c r="CB22" s="358"/>
      <c r="CC22" s="359"/>
      <c r="CD22" s="172"/>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15">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13694593</v>
      </c>
      <c r="BO23" s="395"/>
      <c r="BP23" s="395"/>
      <c r="BQ23" s="395"/>
      <c r="BR23" s="395"/>
      <c r="BS23" s="395"/>
      <c r="BT23" s="395"/>
      <c r="BU23" s="396"/>
      <c r="BV23" s="394">
        <v>12346141</v>
      </c>
      <c r="BW23" s="395"/>
      <c r="BX23" s="395"/>
      <c r="BY23" s="395"/>
      <c r="BZ23" s="395"/>
      <c r="CA23" s="395"/>
      <c r="CB23" s="395"/>
      <c r="CC23" s="396"/>
      <c r="CD23" s="172"/>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
      <c r="A24" s="163"/>
      <c r="B24" s="565"/>
      <c r="C24" s="541"/>
      <c r="D24" s="542"/>
      <c r="E24" s="444" t="s">
        <v>161</v>
      </c>
      <c r="F24" s="424"/>
      <c r="G24" s="424"/>
      <c r="H24" s="424"/>
      <c r="I24" s="424"/>
      <c r="J24" s="424"/>
      <c r="K24" s="425"/>
      <c r="L24" s="445">
        <v>1</v>
      </c>
      <c r="M24" s="446"/>
      <c r="N24" s="446"/>
      <c r="O24" s="446"/>
      <c r="P24" s="488"/>
      <c r="Q24" s="445">
        <v>7990</v>
      </c>
      <c r="R24" s="446"/>
      <c r="S24" s="446"/>
      <c r="T24" s="446"/>
      <c r="U24" s="446"/>
      <c r="V24" s="488"/>
      <c r="W24" s="540"/>
      <c r="X24" s="541"/>
      <c r="Y24" s="542"/>
      <c r="Z24" s="444" t="s">
        <v>162</v>
      </c>
      <c r="AA24" s="424"/>
      <c r="AB24" s="424"/>
      <c r="AC24" s="424"/>
      <c r="AD24" s="424"/>
      <c r="AE24" s="424"/>
      <c r="AF24" s="424"/>
      <c r="AG24" s="425"/>
      <c r="AH24" s="445">
        <v>195</v>
      </c>
      <c r="AI24" s="446"/>
      <c r="AJ24" s="446"/>
      <c r="AK24" s="446"/>
      <c r="AL24" s="488"/>
      <c r="AM24" s="445">
        <v>570765</v>
      </c>
      <c r="AN24" s="446"/>
      <c r="AO24" s="446"/>
      <c r="AP24" s="446"/>
      <c r="AQ24" s="446"/>
      <c r="AR24" s="488"/>
      <c r="AS24" s="445">
        <v>2927</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13905427</v>
      </c>
      <c r="BO24" s="395"/>
      <c r="BP24" s="395"/>
      <c r="BQ24" s="395"/>
      <c r="BR24" s="395"/>
      <c r="BS24" s="395"/>
      <c r="BT24" s="395"/>
      <c r="BU24" s="396"/>
      <c r="BV24" s="394">
        <v>12266787</v>
      </c>
      <c r="BW24" s="395"/>
      <c r="BX24" s="395"/>
      <c r="BY24" s="395"/>
      <c r="BZ24" s="395"/>
      <c r="CA24" s="395"/>
      <c r="CB24" s="395"/>
      <c r="CC24" s="396"/>
      <c r="CD24" s="172"/>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15">
      <c r="A25" s="163"/>
      <c r="B25" s="565"/>
      <c r="C25" s="541"/>
      <c r="D25" s="542"/>
      <c r="E25" s="444" t="s">
        <v>164</v>
      </c>
      <c r="F25" s="424"/>
      <c r="G25" s="424"/>
      <c r="H25" s="424"/>
      <c r="I25" s="424"/>
      <c r="J25" s="424"/>
      <c r="K25" s="425"/>
      <c r="L25" s="445">
        <v>1</v>
      </c>
      <c r="M25" s="446"/>
      <c r="N25" s="446"/>
      <c r="O25" s="446"/>
      <c r="P25" s="488"/>
      <c r="Q25" s="445">
        <v>6410</v>
      </c>
      <c r="R25" s="446"/>
      <c r="S25" s="446"/>
      <c r="T25" s="446"/>
      <c r="U25" s="446"/>
      <c r="V25" s="488"/>
      <c r="W25" s="540"/>
      <c r="X25" s="541"/>
      <c r="Y25" s="542"/>
      <c r="Z25" s="444" t="s">
        <v>165</v>
      </c>
      <c r="AA25" s="424"/>
      <c r="AB25" s="424"/>
      <c r="AC25" s="424"/>
      <c r="AD25" s="424"/>
      <c r="AE25" s="424"/>
      <c r="AF25" s="424"/>
      <c r="AG25" s="425"/>
      <c r="AH25" s="445" t="s">
        <v>122</v>
      </c>
      <c r="AI25" s="446"/>
      <c r="AJ25" s="446"/>
      <c r="AK25" s="446"/>
      <c r="AL25" s="488"/>
      <c r="AM25" s="445" t="s">
        <v>122</v>
      </c>
      <c r="AN25" s="446"/>
      <c r="AO25" s="446"/>
      <c r="AP25" s="446"/>
      <c r="AQ25" s="446"/>
      <c r="AR25" s="488"/>
      <c r="AS25" s="445" t="s">
        <v>122</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1784340</v>
      </c>
      <c r="BO25" s="358"/>
      <c r="BP25" s="358"/>
      <c r="BQ25" s="358"/>
      <c r="BR25" s="358"/>
      <c r="BS25" s="358"/>
      <c r="BT25" s="358"/>
      <c r="BU25" s="359"/>
      <c r="BV25" s="357">
        <v>2037023</v>
      </c>
      <c r="BW25" s="358"/>
      <c r="BX25" s="358"/>
      <c r="BY25" s="358"/>
      <c r="BZ25" s="358"/>
      <c r="CA25" s="358"/>
      <c r="CB25" s="358"/>
      <c r="CC25" s="359"/>
      <c r="CD25" s="172"/>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15">
      <c r="A26" s="163"/>
      <c r="B26" s="565"/>
      <c r="C26" s="541"/>
      <c r="D26" s="542"/>
      <c r="E26" s="444" t="s">
        <v>167</v>
      </c>
      <c r="F26" s="424"/>
      <c r="G26" s="424"/>
      <c r="H26" s="424"/>
      <c r="I26" s="424"/>
      <c r="J26" s="424"/>
      <c r="K26" s="425"/>
      <c r="L26" s="445">
        <v>1</v>
      </c>
      <c r="M26" s="446"/>
      <c r="N26" s="446"/>
      <c r="O26" s="446"/>
      <c r="P26" s="488"/>
      <c r="Q26" s="445">
        <v>5610</v>
      </c>
      <c r="R26" s="446"/>
      <c r="S26" s="446"/>
      <c r="T26" s="446"/>
      <c r="U26" s="446"/>
      <c r="V26" s="488"/>
      <c r="W26" s="540"/>
      <c r="X26" s="541"/>
      <c r="Y26" s="542"/>
      <c r="Z26" s="444" t="s">
        <v>168</v>
      </c>
      <c r="AA26" s="546"/>
      <c r="AB26" s="546"/>
      <c r="AC26" s="546"/>
      <c r="AD26" s="546"/>
      <c r="AE26" s="546"/>
      <c r="AF26" s="546"/>
      <c r="AG26" s="547"/>
      <c r="AH26" s="445" t="s">
        <v>122</v>
      </c>
      <c r="AI26" s="446"/>
      <c r="AJ26" s="446"/>
      <c r="AK26" s="446"/>
      <c r="AL26" s="488"/>
      <c r="AM26" s="445" t="s">
        <v>122</v>
      </c>
      <c r="AN26" s="446"/>
      <c r="AO26" s="446"/>
      <c r="AP26" s="446"/>
      <c r="AQ26" s="446"/>
      <c r="AR26" s="488"/>
      <c r="AS26" s="445" t="s">
        <v>122</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2"/>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
      <c r="A27" s="163"/>
      <c r="B27" s="565"/>
      <c r="C27" s="541"/>
      <c r="D27" s="542"/>
      <c r="E27" s="444" t="s">
        <v>170</v>
      </c>
      <c r="F27" s="424"/>
      <c r="G27" s="424"/>
      <c r="H27" s="424"/>
      <c r="I27" s="424"/>
      <c r="J27" s="424"/>
      <c r="K27" s="425"/>
      <c r="L27" s="445">
        <v>1</v>
      </c>
      <c r="M27" s="446"/>
      <c r="N27" s="446"/>
      <c r="O27" s="446"/>
      <c r="P27" s="488"/>
      <c r="Q27" s="445">
        <v>3940</v>
      </c>
      <c r="R27" s="446"/>
      <c r="S27" s="446"/>
      <c r="T27" s="446"/>
      <c r="U27" s="446"/>
      <c r="V27" s="488"/>
      <c r="W27" s="540"/>
      <c r="X27" s="541"/>
      <c r="Y27" s="542"/>
      <c r="Z27" s="444" t="s">
        <v>171</v>
      </c>
      <c r="AA27" s="424"/>
      <c r="AB27" s="424"/>
      <c r="AC27" s="424"/>
      <c r="AD27" s="424"/>
      <c r="AE27" s="424"/>
      <c r="AF27" s="424"/>
      <c r="AG27" s="425"/>
      <c r="AH27" s="445">
        <v>1</v>
      </c>
      <c r="AI27" s="446"/>
      <c r="AJ27" s="446"/>
      <c r="AK27" s="446"/>
      <c r="AL27" s="488"/>
      <c r="AM27" s="445" t="s">
        <v>172</v>
      </c>
      <c r="AN27" s="446"/>
      <c r="AO27" s="446"/>
      <c r="AP27" s="446"/>
      <c r="AQ27" s="446"/>
      <c r="AR27" s="488"/>
      <c r="AS27" s="445" t="s">
        <v>172</v>
      </c>
      <c r="AT27" s="446"/>
      <c r="AU27" s="446"/>
      <c r="AV27" s="446"/>
      <c r="AW27" s="446"/>
      <c r="AX27" s="447"/>
      <c r="AY27" s="489" t="s">
        <v>173</v>
      </c>
      <c r="AZ27" s="490"/>
      <c r="BA27" s="490"/>
      <c r="BB27" s="490"/>
      <c r="BC27" s="490"/>
      <c r="BD27" s="490"/>
      <c r="BE27" s="490"/>
      <c r="BF27" s="490"/>
      <c r="BG27" s="490"/>
      <c r="BH27" s="490"/>
      <c r="BI27" s="490"/>
      <c r="BJ27" s="490"/>
      <c r="BK27" s="490"/>
      <c r="BL27" s="490"/>
      <c r="BM27" s="491"/>
      <c r="BN27" s="513">
        <v>378203</v>
      </c>
      <c r="BO27" s="514"/>
      <c r="BP27" s="514"/>
      <c r="BQ27" s="514"/>
      <c r="BR27" s="514"/>
      <c r="BS27" s="514"/>
      <c r="BT27" s="514"/>
      <c r="BU27" s="515"/>
      <c r="BV27" s="513">
        <v>377452</v>
      </c>
      <c r="BW27" s="514"/>
      <c r="BX27" s="514"/>
      <c r="BY27" s="514"/>
      <c r="BZ27" s="514"/>
      <c r="CA27" s="514"/>
      <c r="CB27" s="514"/>
      <c r="CC27" s="515"/>
      <c r="CD27" s="166"/>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15">
      <c r="A28" s="163"/>
      <c r="B28" s="565"/>
      <c r="C28" s="541"/>
      <c r="D28" s="542"/>
      <c r="E28" s="444" t="s">
        <v>174</v>
      </c>
      <c r="F28" s="424"/>
      <c r="G28" s="424"/>
      <c r="H28" s="424"/>
      <c r="I28" s="424"/>
      <c r="J28" s="424"/>
      <c r="K28" s="425"/>
      <c r="L28" s="445">
        <v>1</v>
      </c>
      <c r="M28" s="446"/>
      <c r="N28" s="446"/>
      <c r="O28" s="446"/>
      <c r="P28" s="488"/>
      <c r="Q28" s="445">
        <v>3480</v>
      </c>
      <c r="R28" s="446"/>
      <c r="S28" s="446"/>
      <c r="T28" s="446"/>
      <c r="U28" s="446"/>
      <c r="V28" s="488"/>
      <c r="W28" s="540"/>
      <c r="X28" s="541"/>
      <c r="Y28" s="542"/>
      <c r="Z28" s="444" t="s">
        <v>175</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176</v>
      </c>
      <c r="AZ28" s="549"/>
      <c r="BA28" s="549"/>
      <c r="BB28" s="550"/>
      <c r="BC28" s="354" t="s">
        <v>46</v>
      </c>
      <c r="BD28" s="355"/>
      <c r="BE28" s="355"/>
      <c r="BF28" s="355"/>
      <c r="BG28" s="355"/>
      <c r="BH28" s="355"/>
      <c r="BI28" s="355"/>
      <c r="BJ28" s="355"/>
      <c r="BK28" s="355"/>
      <c r="BL28" s="355"/>
      <c r="BM28" s="356"/>
      <c r="BN28" s="357">
        <v>1446812</v>
      </c>
      <c r="BO28" s="358"/>
      <c r="BP28" s="358"/>
      <c r="BQ28" s="358"/>
      <c r="BR28" s="358"/>
      <c r="BS28" s="358"/>
      <c r="BT28" s="358"/>
      <c r="BU28" s="359"/>
      <c r="BV28" s="357">
        <v>1846323</v>
      </c>
      <c r="BW28" s="358"/>
      <c r="BX28" s="358"/>
      <c r="BY28" s="358"/>
      <c r="BZ28" s="358"/>
      <c r="CA28" s="358"/>
      <c r="CB28" s="358"/>
      <c r="CC28" s="359"/>
      <c r="CD28" s="172"/>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15">
      <c r="A29" s="163"/>
      <c r="B29" s="565"/>
      <c r="C29" s="541"/>
      <c r="D29" s="542"/>
      <c r="E29" s="444" t="s">
        <v>177</v>
      </c>
      <c r="F29" s="424"/>
      <c r="G29" s="424"/>
      <c r="H29" s="424"/>
      <c r="I29" s="424"/>
      <c r="J29" s="424"/>
      <c r="K29" s="425"/>
      <c r="L29" s="445">
        <v>11</v>
      </c>
      <c r="M29" s="446"/>
      <c r="N29" s="446"/>
      <c r="O29" s="446"/>
      <c r="P29" s="488"/>
      <c r="Q29" s="445">
        <v>3180</v>
      </c>
      <c r="R29" s="446"/>
      <c r="S29" s="446"/>
      <c r="T29" s="446"/>
      <c r="U29" s="446"/>
      <c r="V29" s="488"/>
      <c r="W29" s="543"/>
      <c r="X29" s="544"/>
      <c r="Y29" s="545"/>
      <c r="Z29" s="444" t="s">
        <v>178</v>
      </c>
      <c r="AA29" s="424"/>
      <c r="AB29" s="424"/>
      <c r="AC29" s="424"/>
      <c r="AD29" s="424"/>
      <c r="AE29" s="424"/>
      <c r="AF29" s="424"/>
      <c r="AG29" s="425"/>
      <c r="AH29" s="445">
        <v>196</v>
      </c>
      <c r="AI29" s="446"/>
      <c r="AJ29" s="446"/>
      <c r="AK29" s="446"/>
      <c r="AL29" s="488"/>
      <c r="AM29" s="445">
        <v>575216</v>
      </c>
      <c r="AN29" s="446"/>
      <c r="AO29" s="446"/>
      <c r="AP29" s="446"/>
      <c r="AQ29" s="446"/>
      <c r="AR29" s="488"/>
      <c r="AS29" s="445">
        <v>2935</v>
      </c>
      <c r="AT29" s="446"/>
      <c r="AU29" s="446"/>
      <c r="AV29" s="446"/>
      <c r="AW29" s="446"/>
      <c r="AX29" s="447"/>
      <c r="AY29" s="551"/>
      <c r="AZ29" s="552"/>
      <c r="BA29" s="552"/>
      <c r="BB29" s="553"/>
      <c r="BC29" s="428" t="s">
        <v>179</v>
      </c>
      <c r="BD29" s="429"/>
      <c r="BE29" s="429"/>
      <c r="BF29" s="429"/>
      <c r="BG29" s="429"/>
      <c r="BH29" s="429"/>
      <c r="BI29" s="429"/>
      <c r="BJ29" s="429"/>
      <c r="BK29" s="429"/>
      <c r="BL29" s="429"/>
      <c r="BM29" s="430"/>
      <c r="BN29" s="394">
        <v>177965</v>
      </c>
      <c r="BO29" s="395"/>
      <c r="BP29" s="395"/>
      <c r="BQ29" s="395"/>
      <c r="BR29" s="395"/>
      <c r="BS29" s="395"/>
      <c r="BT29" s="395"/>
      <c r="BU29" s="396"/>
      <c r="BV29" s="394">
        <v>177095</v>
      </c>
      <c r="BW29" s="395"/>
      <c r="BX29" s="395"/>
      <c r="BY29" s="395"/>
      <c r="BZ29" s="395"/>
      <c r="CA29" s="395"/>
      <c r="CB29" s="395"/>
      <c r="CC29" s="396"/>
      <c r="CD29" s="166"/>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180</v>
      </c>
      <c r="X30" s="562"/>
      <c r="Y30" s="562"/>
      <c r="Z30" s="562"/>
      <c r="AA30" s="562"/>
      <c r="AB30" s="562"/>
      <c r="AC30" s="562"/>
      <c r="AD30" s="562"/>
      <c r="AE30" s="562"/>
      <c r="AF30" s="562"/>
      <c r="AG30" s="563"/>
      <c r="AH30" s="521">
        <v>99.3</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2873195</v>
      </c>
      <c r="BO30" s="514"/>
      <c r="BP30" s="514"/>
      <c r="BQ30" s="514"/>
      <c r="BR30" s="514"/>
      <c r="BS30" s="514"/>
      <c r="BT30" s="514"/>
      <c r="BU30" s="515"/>
      <c r="BV30" s="513">
        <v>2259868</v>
      </c>
      <c r="BW30" s="514"/>
      <c r="BX30" s="514"/>
      <c r="BY30" s="514"/>
      <c r="BZ30" s="514"/>
      <c r="CA30" s="514"/>
      <c r="CB30" s="514"/>
      <c r="CC30" s="515"/>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557" t="s">
        <v>181</v>
      </c>
      <c r="D32" s="557"/>
      <c r="E32" s="557"/>
      <c r="F32" s="557"/>
      <c r="G32" s="557"/>
      <c r="H32" s="557"/>
      <c r="I32" s="557"/>
      <c r="J32" s="557"/>
      <c r="K32" s="557"/>
      <c r="L32" s="557"/>
      <c r="M32" s="557"/>
      <c r="N32" s="557"/>
      <c r="O32" s="557"/>
      <c r="P32" s="557"/>
      <c r="Q32" s="557"/>
      <c r="R32" s="557"/>
      <c r="S32" s="557"/>
      <c r="U32" s="398" t="s">
        <v>182</v>
      </c>
      <c r="V32" s="398"/>
      <c r="W32" s="398"/>
      <c r="X32" s="398"/>
      <c r="Y32" s="398"/>
      <c r="Z32" s="398"/>
      <c r="AA32" s="398"/>
      <c r="AB32" s="398"/>
      <c r="AC32" s="398"/>
      <c r="AD32" s="398"/>
      <c r="AE32" s="398"/>
      <c r="AF32" s="398"/>
      <c r="AG32" s="398"/>
      <c r="AH32" s="398"/>
      <c r="AI32" s="398"/>
      <c r="AJ32" s="398"/>
      <c r="AK32" s="398"/>
      <c r="AM32" s="398" t="s">
        <v>183</v>
      </c>
      <c r="AN32" s="398"/>
      <c r="AO32" s="398"/>
      <c r="AP32" s="398"/>
      <c r="AQ32" s="398"/>
      <c r="AR32" s="398"/>
      <c r="AS32" s="398"/>
      <c r="AT32" s="398"/>
      <c r="AU32" s="398"/>
      <c r="AV32" s="398"/>
      <c r="AW32" s="398"/>
      <c r="AX32" s="398"/>
      <c r="AY32" s="398"/>
      <c r="AZ32" s="398"/>
      <c r="BA32" s="398"/>
      <c r="BB32" s="398"/>
      <c r="BC32" s="398"/>
      <c r="BE32" s="398" t="s">
        <v>184</v>
      </c>
      <c r="BF32" s="398"/>
      <c r="BG32" s="398"/>
      <c r="BH32" s="398"/>
      <c r="BI32" s="398"/>
      <c r="BJ32" s="398"/>
      <c r="BK32" s="398"/>
      <c r="BL32" s="398"/>
      <c r="BM32" s="398"/>
      <c r="BN32" s="398"/>
      <c r="BO32" s="398"/>
      <c r="BP32" s="398"/>
      <c r="BQ32" s="398"/>
      <c r="BR32" s="398"/>
      <c r="BS32" s="398"/>
      <c r="BT32" s="398"/>
      <c r="BU32" s="398"/>
      <c r="BW32" s="398" t="s">
        <v>185</v>
      </c>
      <c r="BX32" s="398"/>
      <c r="BY32" s="398"/>
      <c r="BZ32" s="398"/>
      <c r="CA32" s="398"/>
      <c r="CB32" s="398"/>
      <c r="CC32" s="398"/>
      <c r="CD32" s="398"/>
      <c r="CE32" s="398"/>
      <c r="CF32" s="398"/>
      <c r="CG32" s="398"/>
      <c r="CH32" s="398"/>
      <c r="CI32" s="398"/>
      <c r="CJ32" s="398"/>
      <c r="CK32" s="398"/>
      <c r="CL32" s="398"/>
      <c r="CM32" s="398"/>
      <c r="CO32" s="398" t="s">
        <v>186</v>
      </c>
      <c r="CP32" s="398"/>
      <c r="CQ32" s="398"/>
      <c r="CR32" s="398"/>
      <c r="CS32" s="398"/>
      <c r="CT32" s="398"/>
      <c r="CU32" s="398"/>
      <c r="CV32" s="398"/>
      <c r="CW32" s="398"/>
      <c r="CX32" s="398"/>
      <c r="CY32" s="398"/>
      <c r="CZ32" s="398"/>
      <c r="DA32" s="398"/>
      <c r="DB32" s="398"/>
      <c r="DC32" s="398"/>
      <c r="DD32" s="398"/>
      <c r="DE32" s="398"/>
      <c r="DI32" s="189"/>
    </row>
    <row r="33" spans="1:113" ht="13.5" customHeight="1" x14ac:dyDescent="0.15">
      <c r="A33" s="163"/>
      <c r="B33" s="190"/>
      <c r="C33" s="418" t="s">
        <v>187</v>
      </c>
      <c r="D33" s="418"/>
      <c r="E33" s="383" t="s">
        <v>188</v>
      </c>
      <c r="F33" s="383"/>
      <c r="G33" s="383"/>
      <c r="H33" s="383"/>
      <c r="I33" s="383"/>
      <c r="J33" s="383"/>
      <c r="K33" s="383"/>
      <c r="L33" s="383"/>
      <c r="M33" s="383"/>
      <c r="N33" s="383"/>
      <c r="O33" s="383"/>
      <c r="P33" s="383"/>
      <c r="Q33" s="383"/>
      <c r="R33" s="383"/>
      <c r="S33" s="383"/>
      <c r="T33" s="167"/>
      <c r="U33" s="418" t="s">
        <v>187</v>
      </c>
      <c r="V33" s="418"/>
      <c r="W33" s="383" t="s">
        <v>188</v>
      </c>
      <c r="X33" s="383"/>
      <c r="Y33" s="383"/>
      <c r="Z33" s="383"/>
      <c r="AA33" s="383"/>
      <c r="AB33" s="383"/>
      <c r="AC33" s="383"/>
      <c r="AD33" s="383"/>
      <c r="AE33" s="383"/>
      <c r="AF33" s="383"/>
      <c r="AG33" s="383"/>
      <c r="AH33" s="383"/>
      <c r="AI33" s="383"/>
      <c r="AJ33" s="383"/>
      <c r="AK33" s="383"/>
      <c r="AL33" s="167"/>
      <c r="AM33" s="418" t="s">
        <v>187</v>
      </c>
      <c r="AN33" s="418"/>
      <c r="AO33" s="383" t="s">
        <v>188</v>
      </c>
      <c r="AP33" s="383"/>
      <c r="AQ33" s="383"/>
      <c r="AR33" s="383"/>
      <c r="AS33" s="383"/>
      <c r="AT33" s="383"/>
      <c r="AU33" s="383"/>
      <c r="AV33" s="383"/>
      <c r="AW33" s="383"/>
      <c r="AX33" s="383"/>
      <c r="AY33" s="383"/>
      <c r="AZ33" s="383"/>
      <c r="BA33" s="383"/>
      <c r="BB33" s="383"/>
      <c r="BC33" s="383"/>
      <c r="BD33" s="173"/>
      <c r="BE33" s="383" t="s">
        <v>189</v>
      </c>
      <c r="BF33" s="383"/>
      <c r="BG33" s="383" t="s">
        <v>190</v>
      </c>
      <c r="BH33" s="383"/>
      <c r="BI33" s="383"/>
      <c r="BJ33" s="383"/>
      <c r="BK33" s="383"/>
      <c r="BL33" s="383"/>
      <c r="BM33" s="383"/>
      <c r="BN33" s="383"/>
      <c r="BO33" s="383"/>
      <c r="BP33" s="383"/>
      <c r="BQ33" s="383"/>
      <c r="BR33" s="383"/>
      <c r="BS33" s="383"/>
      <c r="BT33" s="383"/>
      <c r="BU33" s="383"/>
      <c r="BV33" s="173"/>
      <c r="BW33" s="418" t="s">
        <v>189</v>
      </c>
      <c r="BX33" s="418"/>
      <c r="BY33" s="383" t="s">
        <v>191</v>
      </c>
      <c r="BZ33" s="383"/>
      <c r="CA33" s="383"/>
      <c r="CB33" s="383"/>
      <c r="CC33" s="383"/>
      <c r="CD33" s="383"/>
      <c r="CE33" s="383"/>
      <c r="CF33" s="383"/>
      <c r="CG33" s="383"/>
      <c r="CH33" s="383"/>
      <c r="CI33" s="383"/>
      <c r="CJ33" s="383"/>
      <c r="CK33" s="383"/>
      <c r="CL33" s="383"/>
      <c r="CM33" s="383"/>
      <c r="CN33" s="167"/>
      <c r="CO33" s="418" t="s">
        <v>187</v>
      </c>
      <c r="CP33" s="418"/>
      <c r="CQ33" s="383" t="s">
        <v>192</v>
      </c>
      <c r="CR33" s="383"/>
      <c r="CS33" s="383"/>
      <c r="CT33" s="383"/>
      <c r="CU33" s="383"/>
      <c r="CV33" s="383"/>
      <c r="CW33" s="383"/>
      <c r="CX33" s="383"/>
      <c r="CY33" s="383"/>
      <c r="CZ33" s="383"/>
      <c r="DA33" s="383"/>
      <c r="DB33" s="383"/>
      <c r="DC33" s="383"/>
      <c r="DD33" s="383"/>
      <c r="DE33" s="383"/>
      <c r="DF33" s="167"/>
      <c r="DG33" s="583" t="s">
        <v>193</v>
      </c>
      <c r="DH33" s="583"/>
      <c r="DI33" s="168"/>
    </row>
    <row r="34" spans="1:113" ht="32.25" customHeight="1" x14ac:dyDescent="0.15">
      <c r="A34" s="163"/>
      <c r="B34" s="190"/>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2</v>
      </c>
      <c r="V34" s="584"/>
      <c r="W34" s="585" t="str">
        <f>IF('各会計、関係団体の財政状況及び健全化判断比率'!B28="","",'各会計、関係団体の財政状況及び健全化判断比率'!B28)</f>
        <v>国民健康保険特別会計</v>
      </c>
      <c r="X34" s="585"/>
      <c r="Y34" s="585"/>
      <c r="Z34" s="585"/>
      <c r="AA34" s="585"/>
      <c r="AB34" s="585"/>
      <c r="AC34" s="585"/>
      <c r="AD34" s="585"/>
      <c r="AE34" s="585"/>
      <c r="AF34" s="585"/>
      <c r="AG34" s="585"/>
      <c r="AH34" s="585"/>
      <c r="AI34" s="585"/>
      <c r="AJ34" s="585"/>
      <c r="AK34" s="585"/>
      <c r="AL34" s="163"/>
      <c r="AM34" s="584">
        <f>IF(AO34="","",MAX(C34:D43,U34:V43)+1)</f>
        <v>5</v>
      </c>
      <c r="AN34" s="584"/>
      <c r="AO34" s="585" t="str">
        <f>IF('各会計、関係団体の財政状況及び健全化判断比率'!B31="","",'各会計、関係団体の財政状況及び健全化判断比率'!B31)</f>
        <v>病院事業会計</v>
      </c>
      <c r="AP34" s="585"/>
      <c r="AQ34" s="585"/>
      <c r="AR34" s="585"/>
      <c r="AS34" s="585"/>
      <c r="AT34" s="585"/>
      <c r="AU34" s="585"/>
      <c r="AV34" s="585"/>
      <c r="AW34" s="585"/>
      <c r="AX34" s="585"/>
      <c r="AY34" s="585"/>
      <c r="AZ34" s="585"/>
      <c r="BA34" s="585"/>
      <c r="BB34" s="585"/>
      <c r="BC34" s="585"/>
      <c r="BD34" s="163"/>
      <c r="BE34" s="584" t="str">
        <f>IF(BG34="","",MAX(C34:D43,U34:V43,AM34:AN43)+1)</f>
        <v/>
      </c>
      <c r="BF34" s="584"/>
      <c r="BG34" s="585"/>
      <c r="BH34" s="585"/>
      <c r="BI34" s="585"/>
      <c r="BJ34" s="585"/>
      <c r="BK34" s="585"/>
      <c r="BL34" s="585"/>
      <c r="BM34" s="585"/>
      <c r="BN34" s="585"/>
      <c r="BO34" s="585"/>
      <c r="BP34" s="585"/>
      <c r="BQ34" s="585"/>
      <c r="BR34" s="585"/>
      <c r="BS34" s="585"/>
      <c r="BT34" s="585"/>
      <c r="BU34" s="585"/>
      <c r="BV34" s="163"/>
      <c r="BW34" s="584">
        <f>IF(BY34="","",MAX(C34:D43,U34:V43,AM34:AN43,BE34:BF43)+1)</f>
        <v>7</v>
      </c>
      <c r="BX34" s="584"/>
      <c r="BY34" s="585" t="str">
        <f>IF('各会計、関係団体の財政状況及び健全化判断比率'!B68="","",'各会計、関係団体の財政状況及び健全化判断比率'!B68)</f>
        <v>空知教育センター組合</v>
      </c>
      <c r="BZ34" s="585"/>
      <c r="CA34" s="585"/>
      <c r="CB34" s="585"/>
      <c r="CC34" s="585"/>
      <c r="CD34" s="585"/>
      <c r="CE34" s="585"/>
      <c r="CF34" s="585"/>
      <c r="CG34" s="585"/>
      <c r="CH34" s="585"/>
      <c r="CI34" s="585"/>
      <c r="CJ34" s="585"/>
      <c r="CK34" s="585"/>
      <c r="CL34" s="585"/>
      <c r="CM34" s="585"/>
      <c r="CN34" s="163"/>
      <c r="CO34" s="584">
        <f>IF(CQ34="","",MAX(C34:D43,U34:V43,AM34:AN43,BE34:BF43,BW34:BX43)+1)</f>
        <v>14</v>
      </c>
      <c r="CP34" s="584"/>
      <c r="CQ34" s="585" t="str">
        <f>IF('各会計、関係団体の財政状況及び健全化判断比率'!BS7="","",'各会計、関係団体の財政状況及び健全化判断比率'!BS7)</f>
        <v>砂川市土地開発公社</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68"/>
    </row>
    <row r="35" spans="1:113" ht="32.25" customHeight="1" x14ac:dyDescent="0.15">
      <c r="A35" s="163"/>
      <c r="B35" s="190"/>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63"/>
      <c r="U35" s="584">
        <f>IF(W35="","",U34+1)</f>
        <v>3</v>
      </c>
      <c r="V35" s="584"/>
      <c r="W35" s="585" t="str">
        <f>IF('各会計、関係団体の財政状況及び健全化判断比率'!B29="","",'各会計、関係団体の財政状況及び健全化判断比率'!B29)</f>
        <v>介護保険特別会計</v>
      </c>
      <c r="X35" s="585"/>
      <c r="Y35" s="585"/>
      <c r="Z35" s="585"/>
      <c r="AA35" s="585"/>
      <c r="AB35" s="585"/>
      <c r="AC35" s="585"/>
      <c r="AD35" s="585"/>
      <c r="AE35" s="585"/>
      <c r="AF35" s="585"/>
      <c r="AG35" s="585"/>
      <c r="AH35" s="585"/>
      <c r="AI35" s="585"/>
      <c r="AJ35" s="585"/>
      <c r="AK35" s="585"/>
      <c r="AL35" s="163"/>
      <c r="AM35" s="584">
        <f t="shared" ref="AM35:AM43" si="0">IF(AO35="","",AM34+1)</f>
        <v>6</v>
      </c>
      <c r="AN35" s="584"/>
      <c r="AO35" s="585" t="str">
        <f>IF('各会計、関係団体の財政状況及び健全化判断比率'!B32="","",'各会計、関係団体の財政状況及び健全化判断比率'!B32)</f>
        <v>下水道事業会計</v>
      </c>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8</v>
      </c>
      <c r="BX35" s="584"/>
      <c r="BY35" s="585" t="str">
        <f>IF('各会計、関係団体の財政状況及び健全化判断比率'!B69="","",'各会計、関係団体の財政状況及び健全化判断比率'!B69)</f>
        <v>砂川地区保健衛生組合</v>
      </c>
      <c r="BZ35" s="585"/>
      <c r="CA35" s="585"/>
      <c r="CB35" s="585"/>
      <c r="CC35" s="585"/>
      <c r="CD35" s="585"/>
      <c r="CE35" s="585"/>
      <c r="CF35" s="585"/>
      <c r="CG35" s="585"/>
      <c r="CH35" s="585"/>
      <c r="CI35" s="585"/>
      <c r="CJ35" s="585"/>
      <c r="CK35" s="585"/>
      <c r="CL35" s="585"/>
      <c r="CM35" s="585"/>
      <c r="CN35" s="163"/>
      <c r="CO35" s="584">
        <f t="shared" ref="CO35:CO43" si="3">IF(CQ35="","",CO34+1)</f>
        <v>15</v>
      </c>
      <c r="CP35" s="584"/>
      <c r="CQ35" s="585" t="str">
        <f>IF('各会計、関係団体の財政状況及び健全化判断比率'!BS8="","",'各会計、関係団体の財政状況及び健全化判断比率'!BS8)</f>
        <v>北海道こどもの国協会</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68"/>
    </row>
    <row r="36" spans="1:113" ht="32.25" customHeight="1" x14ac:dyDescent="0.15">
      <c r="A36" s="163"/>
      <c r="B36" s="190"/>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f t="shared" ref="U36:U43" si="4">IF(W36="","",U35+1)</f>
        <v>4</v>
      </c>
      <c r="V36" s="584"/>
      <c r="W36" s="585" t="str">
        <f>IF('各会計、関係団体の財政状況及び健全化判断比率'!B30="","",'各会計、関係団体の財政状況及び健全化判断比率'!B30)</f>
        <v>後期高齢者医療特別会計</v>
      </c>
      <c r="X36" s="585"/>
      <c r="Y36" s="585"/>
      <c r="Z36" s="585"/>
      <c r="AA36" s="585"/>
      <c r="AB36" s="585"/>
      <c r="AC36" s="585"/>
      <c r="AD36" s="585"/>
      <c r="AE36" s="585"/>
      <c r="AF36" s="585"/>
      <c r="AG36" s="585"/>
      <c r="AH36" s="585"/>
      <c r="AI36" s="585"/>
      <c r="AJ36" s="585"/>
      <c r="AK36" s="585"/>
      <c r="AL36" s="163"/>
      <c r="AM36" s="584" t="str">
        <f t="shared" si="0"/>
        <v/>
      </c>
      <c r="AN36" s="584"/>
      <c r="AO36" s="585"/>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9</v>
      </c>
      <c r="BX36" s="584"/>
      <c r="BY36" s="585" t="str">
        <f>IF('各会計、関係団体の財政状況及び健全化判断比率'!B70="","",'各会計、関係団体の財政状況及び健全化判断比率'!B70)</f>
        <v>中・北空知廃棄物処理広域連合</v>
      </c>
      <c r="BZ36" s="585"/>
      <c r="CA36" s="585"/>
      <c r="CB36" s="585"/>
      <c r="CC36" s="585"/>
      <c r="CD36" s="585"/>
      <c r="CE36" s="585"/>
      <c r="CF36" s="585"/>
      <c r="CG36" s="585"/>
      <c r="CH36" s="585"/>
      <c r="CI36" s="585"/>
      <c r="CJ36" s="585"/>
      <c r="CK36" s="585"/>
      <c r="CL36" s="585"/>
      <c r="CM36" s="585"/>
      <c r="CN36" s="163"/>
      <c r="CO36" s="584" t="str">
        <f t="shared" si="3"/>
        <v/>
      </c>
      <c r="CP36" s="584"/>
      <c r="CQ36" s="585" t="str">
        <f>IF('各会計、関係団体の財政状況及び健全化判断比率'!BS9="","",'各会計、関係団体の財政状況及び健全化判断比率'!BS9)</f>
        <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68"/>
    </row>
    <row r="37" spans="1:113" ht="32.25" customHeight="1" x14ac:dyDescent="0.15">
      <c r="A37" s="163"/>
      <c r="B37" s="190"/>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t="str">
        <f t="shared" si="4"/>
        <v/>
      </c>
      <c r="V37" s="584"/>
      <c r="W37" s="585"/>
      <c r="X37" s="585"/>
      <c r="Y37" s="585"/>
      <c r="Z37" s="585"/>
      <c r="AA37" s="585"/>
      <c r="AB37" s="585"/>
      <c r="AC37" s="585"/>
      <c r="AD37" s="585"/>
      <c r="AE37" s="585"/>
      <c r="AF37" s="585"/>
      <c r="AG37" s="585"/>
      <c r="AH37" s="585"/>
      <c r="AI37" s="585"/>
      <c r="AJ37" s="585"/>
      <c r="AK37" s="585"/>
      <c r="AL37" s="163"/>
      <c r="AM37" s="584" t="str">
        <f t="shared" si="0"/>
        <v/>
      </c>
      <c r="AN37" s="584"/>
      <c r="AO37" s="585"/>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10</v>
      </c>
      <c r="BX37" s="584"/>
      <c r="BY37" s="585" t="str">
        <f>IF('各会計、関係団体の財政状況及び健全化判断比率'!B71="","",'各会計、関係団体の財政状況及び健全化判断比率'!B71)</f>
        <v>中空知広域市町村圏組合（普通会計分）</v>
      </c>
      <c r="BZ37" s="585"/>
      <c r="CA37" s="585"/>
      <c r="CB37" s="585"/>
      <c r="CC37" s="585"/>
      <c r="CD37" s="585"/>
      <c r="CE37" s="585"/>
      <c r="CF37" s="585"/>
      <c r="CG37" s="585"/>
      <c r="CH37" s="585"/>
      <c r="CI37" s="585"/>
      <c r="CJ37" s="585"/>
      <c r="CK37" s="585"/>
      <c r="CL37" s="585"/>
      <c r="CM37" s="585"/>
      <c r="CN37" s="163"/>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68"/>
    </row>
    <row r="38" spans="1:113" ht="32.25" customHeight="1" x14ac:dyDescent="0.15">
      <c r="A38" s="163"/>
      <c r="B38" s="190"/>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11</v>
      </c>
      <c r="BX38" s="584"/>
      <c r="BY38" s="585" t="str">
        <f>IF('各会計、関係団体の財政状況及び健全化判断比率'!B72="","",'各会計、関係団体の財政状況及び健全化判断比率'!B72)</f>
        <v>砂川地区広域消防組合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68"/>
    </row>
    <row r="39" spans="1:113" ht="32.25" customHeight="1" x14ac:dyDescent="0.15">
      <c r="A39" s="163"/>
      <c r="B39" s="190"/>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12</v>
      </c>
      <c r="BX39" s="584"/>
      <c r="BY39" s="585" t="str">
        <f>IF('各会計、関係団体の財政状況及び健全化判断比率'!B73="","",'各会計、関係団体の財政状況及び健全化判断比率'!B73)</f>
        <v>中空知広域水道企業団</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68"/>
    </row>
    <row r="40" spans="1:113" ht="32.25" customHeight="1" x14ac:dyDescent="0.15">
      <c r="A40" s="163"/>
      <c r="B40" s="190"/>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f t="shared" si="2"/>
        <v>13</v>
      </c>
      <c r="BX40" s="584"/>
      <c r="BY40" s="585" t="str">
        <f>IF('各会計、関係団体の財政状況及び健全化判断比率'!B74="","",'各会計、関係団体の財政状況及び健全化判断比率'!B74)</f>
        <v>石狩川流域下水道組合</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68"/>
    </row>
    <row r="41" spans="1:113" ht="32.25" customHeight="1" x14ac:dyDescent="0.15">
      <c r="A41" s="163"/>
      <c r="B41" s="190"/>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68"/>
    </row>
    <row r="42" spans="1:113" ht="32.25" customHeight="1" x14ac:dyDescent="0.15">
      <c r="B42" s="190"/>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68"/>
    </row>
    <row r="43" spans="1:113" ht="32.25" customHeight="1" x14ac:dyDescent="0.15">
      <c r="B43" s="190"/>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194</v>
      </c>
      <c r="E46" s="587" t="s">
        <v>195</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15">
      <c r="E47" s="587" t="s">
        <v>196</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15">
      <c r="E48" s="587" t="s">
        <v>197</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15">
      <c r="E49" s="588" t="s">
        <v>198</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15">
      <c r="E50" s="587" t="s">
        <v>199</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15">
      <c r="E51" s="587" t="s">
        <v>200</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15">
      <c r="E52" s="587" t="s">
        <v>201</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15">
      <c r="E53" s="587" t="s">
        <v>202</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15"/>
    <row r="55" spans="5:113" x14ac:dyDescent="0.15"/>
    <row r="56" spans="5:113" x14ac:dyDescent="0.15"/>
  </sheetData>
  <sheetProtection algorithmName="SHA-512" hashValue="fHrtKuBM2l/xTOQ+VQ3t1dgi3oaQbhsZA35sSVsSkKhxQxQ6bFGQaxvhz2me6fL7QsI7tcYT17tm3XpDThk06w==" saltValue="Qwi9DUwtUPJ748kDkIxRq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70" zoomScaleNormal="7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37" t="s">
        <v>532</v>
      </c>
      <c r="D34" s="1137"/>
      <c r="E34" s="1138"/>
      <c r="F34" s="32">
        <v>40.97</v>
      </c>
      <c r="G34" s="33">
        <v>45.53</v>
      </c>
      <c r="H34" s="33">
        <v>40.630000000000003</v>
      </c>
      <c r="I34" s="33">
        <v>23.96</v>
      </c>
      <c r="J34" s="34">
        <v>7.92</v>
      </c>
      <c r="K34" s="22"/>
      <c r="L34" s="22"/>
      <c r="M34" s="22"/>
      <c r="N34" s="22"/>
      <c r="O34" s="22"/>
      <c r="P34" s="22"/>
    </row>
    <row r="35" spans="1:16" ht="39" customHeight="1" x14ac:dyDescent="0.15">
      <c r="A35" s="22"/>
      <c r="B35" s="35"/>
      <c r="C35" s="1133" t="s">
        <v>533</v>
      </c>
      <c r="D35" s="1133"/>
      <c r="E35" s="1134"/>
      <c r="F35" s="36">
        <v>6.15</v>
      </c>
      <c r="G35" s="37">
        <v>11.1</v>
      </c>
      <c r="H35" s="37">
        <v>7.74</v>
      </c>
      <c r="I35" s="37">
        <v>10.47</v>
      </c>
      <c r="J35" s="38">
        <v>7.88</v>
      </c>
      <c r="K35" s="22"/>
      <c r="L35" s="22"/>
      <c r="M35" s="22"/>
      <c r="N35" s="22"/>
      <c r="O35" s="22"/>
      <c r="P35" s="22"/>
    </row>
    <row r="36" spans="1:16" ht="39" customHeight="1" x14ac:dyDescent="0.15">
      <c r="A36" s="22"/>
      <c r="B36" s="35"/>
      <c r="C36" s="1133" t="s">
        <v>534</v>
      </c>
      <c r="D36" s="1133"/>
      <c r="E36" s="1134"/>
      <c r="F36" s="36">
        <v>0.84</v>
      </c>
      <c r="G36" s="37">
        <v>1.36</v>
      </c>
      <c r="H36" s="37">
        <v>2.04</v>
      </c>
      <c r="I36" s="37">
        <v>2.57</v>
      </c>
      <c r="J36" s="38">
        <v>4.24</v>
      </c>
      <c r="K36" s="22"/>
      <c r="L36" s="22"/>
      <c r="M36" s="22"/>
      <c r="N36" s="22"/>
      <c r="O36" s="22"/>
      <c r="P36" s="22"/>
    </row>
    <row r="37" spans="1:16" ht="39" customHeight="1" x14ac:dyDescent="0.15">
      <c r="A37" s="22"/>
      <c r="B37" s="35"/>
      <c r="C37" s="1133" t="s">
        <v>535</v>
      </c>
      <c r="D37" s="1133"/>
      <c r="E37" s="1134"/>
      <c r="F37" s="36">
        <v>0.11</v>
      </c>
      <c r="G37" s="37">
        <v>0.89</v>
      </c>
      <c r="H37" s="37">
        <v>0.96</v>
      </c>
      <c r="I37" s="37">
        <v>0.6</v>
      </c>
      <c r="J37" s="38">
        <v>0.36</v>
      </c>
      <c r="K37" s="22"/>
      <c r="L37" s="22"/>
      <c r="M37" s="22"/>
      <c r="N37" s="22"/>
      <c r="O37" s="22"/>
      <c r="P37" s="22"/>
    </row>
    <row r="38" spans="1:16" ht="39" customHeight="1" x14ac:dyDescent="0.15">
      <c r="A38" s="22"/>
      <c r="B38" s="35"/>
      <c r="C38" s="1133" t="s">
        <v>536</v>
      </c>
      <c r="D38" s="1133"/>
      <c r="E38" s="1134"/>
      <c r="F38" s="36">
        <v>0.3</v>
      </c>
      <c r="G38" s="37">
        <v>0.4</v>
      </c>
      <c r="H38" s="37">
        <v>0.35</v>
      </c>
      <c r="I38" s="37">
        <v>0.2</v>
      </c>
      <c r="J38" s="38">
        <v>0.02</v>
      </c>
      <c r="K38" s="22"/>
      <c r="L38" s="22"/>
      <c r="M38" s="22"/>
      <c r="N38" s="22"/>
      <c r="O38" s="22"/>
      <c r="P38" s="22"/>
    </row>
    <row r="39" spans="1:16" ht="39" customHeight="1" x14ac:dyDescent="0.15">
      <c r="A39" s="22"/>
      <c r="B39" s="35"/>
      <c r="C39" s="1133" t="s">
        <v>537</v>
      </c>
      <c r="D39" s="1133"/>
      <c r="E39" s="1134"/>
      <c r="F39" s="36">
        <v>0</v>
      </c>
      <c r="G39" s="37">
        <v>0</v>
      </c>
      <c r="H39" s="37">
        <v>0</v>
      </c>
      <c r="I39" s="37">
        <v>0</v>
      </c>
      <c r="J39" s="38">
        <v>0</v>
      </c>
      <c r="K39" s="22"/>
      <c r="L39" s="22"/>
      <c r="M39" s="22"/>
      <c r="N39" s="22"/>
      <c r="O39" s="22"/>
      <c r="P39" s="22"/>
    </row>
    <row r="40" spans="1:16" ht="39" customHeight="1" x14ac:dyDescent="0.15">
      <c r="A40" s="22"/>
      <c r="B40" s="35"/>
      <c r="C40" s="1133"/>
      <c r="D40" s="1133"/>
      <c r="E40" s="1134"/>
      <c r="F40" s="36"/>
      <c r="G40" s="37"/>
      <c r="H40" s="37"/>
      <c r="I40" s="37"/>
      <c r="J40" s="38"/>
      <c r="K40" s="22"/>
      <c r="L40" s="22"/>
      <c r="M40" s="22"/>
      <c r="N40" s="22"/>
      <c r="O40" s="22"/>
      <c r="P40" s="22"/>
    </row>
    <row r="41" spans="1:16" ht="39" customHeight="1" x14ac:dyDescent="0.15">
      <c r="A41" s="22"/>
      <c r="B41" s="35"/>
      <c r="C41" s="1133"/>
      <c r="D41" s="1133"/>
      <c r="E41" s="1134"/>
      <c r="F41" s="36"/>
      <c r="G41" s="37"/>
      <c r="H41" s="37"/>
      <c r="I41" s="37"/>
      <c r="J41" s="38"/>
      <c r="K41" s="22"/>
      <c r="L41" s="22"/>
      <c r="M41" s="22"/>
      <c r="N41" s="22"/>
      <c r="O41" s="22"/>
      <c r="P41" s="22"/>
    </row>
    <row r="42" spans="1:16" ht="39" customHeight="1" x14ac:dyDescent="0.15">
      <c r="A42" s="22"/>
      <c r="B42" s="39"/>
      <c r="C42" s="1133" t="s">
        <v>538</v>
      </c>
      <c r="D42" s="1133"/>
      <c r="E42" s="1134"/>
      <c r="F42" s="36" t="s">
        <v>501</v>
      </c>
      <c r="G42" s="37" t="s">
        <v>501</v>
      </c>
      <c r="H42" s="37" t="s">
        <v>501</v>
      </c>
      <c r="I42" s="37" t="s">
        <v>501</v>
      </c>
      <c r="J42" s="38" t="s">
        <v>501</v>
      </c>
      <c r="K42" s="22"/>
      <c r="L42" s="22"/>
      <c r="M42" s="22"/>
      <c r="N42" s="22"/>
      <c r="O42" s="22"/>
      <c r="P42" s="22"/>
    </row>
    <row r="43" spans="1:16" ht="39" customHeight="1" thickBot="1" x14ac:dyDescent="0.2">
      <c r="A43" s="22"/>
      <c r="B43" s="40"/>
      <c r="C43" s="1135" t="s">
        <v>539</v>
      </c>
      <c r="D43" s="1135"/>
      <c r="E43" s="1136"/>
      <c r="F43" s="41" t="s">
        <v>501</v>
      </c>
      <c r="G43" s="42" t="s">
        <v>501</v>
      </c>
      <c r="H43" s="42" t="s">
        <v>501</v>
      </c>
      <c r="I43" s="42" t="s">
        <v>501</v>
      </c>
      <c r="J43" s="43" t="s">
        <v>501</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Ys95zaZTd3l/lO3n2lGmM016aMYWDqIPmu2Bv1hAQyrAwrGmqdhh0VgRwRNUBD6/o34pkke/Qso9xLTKvuLC7Q==" saltValue="R6QwkFTIb8K1eN5+VUH3h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6"/>
  <sheetViews>
    <sheetView showGridLines="0" zoomScale="85" zoomScaleNormal="85" zoomScaleSheetLayoutView="55" workbookViewId="0">
      <selection activeCell="T55" sqref="T55"/>
    </sheetView>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525</v>
      </c>
      <c r="L44" s="54" t="s">
        <v>526</v>
      </c>
      <c r="M44" s="54" t="s">
        <v>527</v>
      </c>
      <c r="N44" s="54" t="s">
        <v>528</v>
      </c>
      <c r="O44" s="55" t="s">
        <v>529</v>
      </c>
      <c r="P44" s="46"/>
      <c r="Q44" s="46"/>
      <c r="R44" s="46"/>
      <c r="S44" s="46"/>
      <c r="T44" s="46"/>
      <c r="U44" s="46"/>
    </row>
    <row r="45" spans="1:21" ht="30.75" customHeight="1" x14ac:dyDescent="0.15">
      <c r="A45" s="46"/>
      <c r="B45" s="1139" t="s">
        <v>9</v>
      </c>
      <c r="C45" s="1140"/>
      <c r="D45" s="56"/>
      <c r="E45" s="1145" t="s">
        <v>10</v>
      </c>
      <c r="F45" s="1145"/>
      <c r="G45" s="1145"/>
      <c r="H45" s="1145"/>
      <c r="I45" s="1145"/>
      <c r="J45" s="1146"/>
      <c r="K45" s="57">
        <v>1119</v>
      </c>
      <c r="L45" s="58">
        <v>1218</v>
      </c>
      <c r="M45" s="58">
        <v>1296</v>
      </c>
      <c r="N45" s="58">
        <v>1378</v>
      </c>
      <c r="O45" s="59">
        <v>1341</v>
      </c>
      <c r="P45" s="46"/>
      <c r="Q45" s="46"/>
      <c r="R45" s="46"/>
      <c r="S45" s="46"/>
      <c r="T45" s="46"/>
      <c r="U45" s="46"/>
    </row>
    <row r="46" spans="1:21" ht="30.75" customHeight="1" x14ac:dyDescent="0.15">
      <c r="A46" s="46"/>
      <c r="B46" s="1141"/>
      <c r="C46" s="1142"/>
      <c r="D46" s="60"/>
      <c r="E46" s="1147" t="s">
        <v>11</v>
      </c>
      <c r="F46" s="1147"/>
      <c r="G46" s="1147"/>
      <c r="H46" s="1147"/>
      <c r="I46" s="1147"/>
      <c r="J46" s="1148"/>
      <c r="K46" s="61" t="s">
        <v>501</v>
      </c>
      <c r="L46" s="62" t="s">
        <v>501</v>
      </c>
      <c r="M46" s="62" t="s">
        <v>501</v>
      </c>
      <c r="N46" s="62" t="s">
        <v>501</v>
      </c>
      <c r="O46" s="63" t="s">
        <v>501</v>
      </c>
      <c r="P46" s="46"/>
      <c r="Q46" s="46"/>
      <c r="R46" s="46"/>
      <c r="S46" s="46"/>
      <c r="T46" s="46"/>
      <c r="U46" s="46"/>
    </row>
    <row r="47" spans="1:21" ht="30.75" customHeight="1" x14ac:dyDescent="0.15">
      <c r="A47" s="46"/>
      <c r="B47" s="1141"/>
      <c r="C47" s="1142"/>
      <c r="D47" s="60"/>
      <c r="E47" s="1147" t="s">
        <v>12</v>
      </c>
      <c r="F47" s="1147"/>
      <c r="G47" s="1147"/>
      <c r="H47" s="1147"/>
      <c r="I47" s="1147"/>
      <c r="J47" s="1148"/>
      <c r="K47" s="61" t="s">
        <v>501</v>
      </c>
      <c r="L47" s="62" t="s">
        <v>501</v>
      </c>
      <c r="M47" s="62" t="s">
        <v>501</v>
      </c>
      <c r="N47" s="62" t="s">
        <v>501</v>
      </c>
      <c r="O47" s="63" t="s">
        <v>501</v>
      </c>
      <c r="P47" s="46"/>
      <c r="Q47" s="46"/>
      <c r="R47" s="46"/>
      <c r="S47" s="46"/>
      <c r="T47" s="46"/>
      <c r="U47" s="46"/>
    </row>
    <row r="48" spans="1:21" ht="30.75" customHeight="1" x14ac:dyDescent="0.15">
      <c r="A48" s="46"/>
      <c r="B48" s="1141"/>
      <c r="C48" s="1142"/>
      <c r="D48" s="60"/>
      <c r="E48" s="1147" t="s">
        <v>13</v>
      </c>
      <c r="F48" s="1147"/>
      <c r="G48" s="1147"/>
      <c r="H48" s="1147"/>
      <c r="I48" s="1147"/>
      <c r="J48" s="1148"/>
      <c r="K48" s="61">
        <v>798</v>
      </c>
      <c r="L48" s="62">
        <v>812</v>
      </c>
      <c r="M48" s="62">
        <v>752</v>
      </c>
      <c r="N48" s="62">
        <v>703</v>
      </c>
      <c r="O48" s="63">
        <v>741</v>
      </c>
      <c r="P48" s="46"/>
      <c r="Q48" s="46"/>
      <c r="R48" s="46"/>
      <c r="S48" s="46"/>
      <c r="T48" s="46"/>
      <c r="U48" s="46"/>
    </row>
    <row r="49" spans="1:21" ht="30.75" customHeight="1" x14ac:dyDescent="0.15">
      <c r="A49" s="46"/>
      <c r="B49" s="1141"/>
      <c r="C49" s="1142"/>
      <c r="D49" s="60"/>
      <c r="E49" s="1147" t="s">
        <v>14</v>
      </c>
      <c r="F49" s="1147"/>
      <c r="G49" s="1147"/>
      <c r="H49" s="1147"/>
      <c r="I49" s="1147"/>
      <c r="J49" s="1148"/>
      <c r="K49" s="61">
        <v>47</v>
      </c>
      <c r="L49" s="62">
        <v>52</v>
      </c>
      <c r="M49" s="62">
        <v>51</v>
      </c>
      <c r="N49" s="62">
        <v>34</v>
      </c>
      <c r="O49" s="63">
        <v>34</v>
      </c>
      <c r="P49" s="46"/>
      <c r="Q49" s="46"/>
      <c r="R49" s="46"/>
      <c r="S49" s="46"/>
      <c r="T49" s="46"/>
      <c r="U49" s="46"/>
    </row>
    <row r="50" spans="1:21" ht="30.75" customHeight="1" x14ac:dyDescent="0.15">
      <c r="A50" s="46"/>
      <c r="B50" s="1141"/>
      <c r="C50" s="1142"/>
      <c r="D50" s="60"/>
      <c r="E50" s="1147" t="s">
        <v>15</v>
      </c>
      <c r="F50" s="1147"/>
      <c r="G50" s="1147"/>
      <c r="H50" s="1147"/>
      <c r="I50" s="1147"/>
      <c r="J50" s="1148"/>
      <c r="K50" s="61" t="s">
        <v>501</v>
      </c>
      <c r="L50" s="62" t="s">
        <v>501</v>
      </c>
      <c r="M50" s="62" t="s">
        <v>501</v>
      </c>
      <c r="N50" s="62" t="s">
        <v>501</v>
      </c>
      <c r="O50" s="63" t="s">
        <v>501</v>
      </c>
      <c r="P50" s="46"/>
      <c r="Q50" s="46"/>
      <c r="R50" s="46"/>
      <c r="S50" s="46"/>
      <c r="T50" s="46"/>
      <c r="U50" s="46"/>
    </row>
    <row r="51" spans="1:21" ht="30.75" customHeight="1" x14ac:dyDescent="0.15">
      <c r="A51" s="46"/>
      <c r="B51" s="1143"/>
      <c r="C51" s="1144"/>
      <c r="D51" s="64"/>
      <c r="E51" s="1147" t="s">
        <v>16</v>
      </c>
      <c r="F51" s="1147"/>
      <c r="G51" s="1147"/>
      <c r="H51" s="1147"/>
      <c r="I51" s="1147"/>
      <c r="J51" s="1148"/>
      <c r="K51" s="61" t="s">
        <v>501</v>
      </c>
      <c r="L51" s="62" t="s">
        <v>501</v>
      </c>
      <c r="M51" s="62" t="s">
        <v>501</v>
      </c>
      <c r="N51" s="62" t="s">
        <v>501</v>
      </c>
      <c r="O51" s="63" t="s">
        <v>501</v>
      </c>
      <c r="P51" s="46"/>
      <c r="Q51" s="46"/>
      <c r="R51" s="46"/>
      <c r="S51" s="46"/>
      <c r="T51" s="46"/>
      <c r="U51" s="46"/>
    </row>
    <row r="52" spans="1:21" ht="30.75" customHeight="1" x14ac:dyDescent="0.15">
      <c r="A52" s="46"/>
      <c r="B52" s="1149" t="s">
        <v>17</v>
      </c>
      <c r="C52" s="1150"/>
      <c r="D52" s="64"/>
      <c r="E52" s="1147" t="s">
        <v>18</v>
      </c>
      <c r="F52" s="1147"/>
      <c r="G52" s="1147"/>
      <c r="H52" s="1147"/>
      <c r="I52" s="1147"/>
      <c r="J52" s="1148"/>
      <c r="K52" s="61">
        <v>1694</v>
      </c>
      <c r="L52" s="62">
        <v>1767</v>
      </c>
      <c r="M52" s="62">
        <v>1739</v>
      </c>
      <c r="N52" s="62">
        <v>1706</v>
      </c>
      <c r="O52" s="63">
        <v>1674</v>
      </c>
      <c r="P52" s="46"/>
      <c r="Q52" s="46"/>
      <c r="R52" s="46"/>
      <c r="S52" s="46"/>
      <c r="T52" s="46"/>
      <c r="U52" s="46"/>
    </row>
    <row r="53" spans="1:21" ht="30.75" customHeight="1" thickBot="1" x14ac:dyDescent="0.2">
      <c r="A53" s="46"/>
      <c r="B53" s="1151" t="s">
        <v>19</v>
      </c>
      <c r="C53" s="1152"/>
      <c r="D53" s="65"/>
      <c r="E53" s="1153" t="s">
        <v>20</v>
      </c>
      <c r="F53" s="1153"/>
      <c r="G53" s="1153"/>
      <c r="H53" s="1153"/>
      <c r="I53" s="1153"/>
      <c r="J53" s="1154"/>
      <c r="K53" s="66">
        <v>270</v>
      </c>
      <c r="L53" s="67">
        <v>315</v>
      </c>
      <c r="M53" s="67">
        <v>360</v>
      </c>
      <c r="N53" s="67">
        <v>409</v>
      </c>
      <c r="O53" s="68">
        <v>442</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540</v>
      </c>
      <c r="L57" s="79" t="s">
        <v>541</v>
      </c>
      <c r="M57" s="79" t="s">
        <v>542</v>
      </c>
      <c r="N57" s="79" t="s">
        <v>543</v>
      </c>
      <c r="O57" s="80" t="s">
        <v>544</v>
      </c>
      <c r="P57" s="46"/>
      <c r="Q57" s="46"/>
      <c r="R57" s="46"/>
      <c r="S57" s="46"/>
      <c r="T57" s="46"/>
      <c r="U57" s="46"/>
    </row>
    <row r="58" spans="1:21" ht="31.5" customHeight="1" x14ac:dyDescent="0.15">
      <c r="B58" s="1155" t="s">
        <v>24</v>
      </c>
      <c r="C58" s="1156"/>
      <c r="D58" s="1161" t="s">
        <v>25</v>
      </c>
      <c r="E58" s="1162"/>
      <c r="F58" s="1162"/>
      <c r="G58" s="1162"/>
      <c r="H58" s="1162"/>
      <c r="I58" s="1162"/>
      <c r="J58" s="1163"/>
      <c r="K58" s="81"/>
      <c r="L58" s="82"/>
      <c r="M58" s="82"/>
      <c r="N58" s="82"/>
      <c r="O58" s="83"/>
    </row>
    <row r="59" spans="1:21" ht="31.5" customHeight="1" x14ac:dyDescent="0.15">
      <c r="B59" s="1157"/>
      <c r="C59" s="1158"/>
      <c r="D59" s="1164" t="s">
        <v>26</v>
      </c>
      <c r="E59" s="1165"/>
      <c r="F59" s="1165"/>
      <c r="G59" s="1165"/>
      <c r="H59" s="1165"/>
      <c r="I59" s="1165"/>
      <c r="J59" s="1166"/>
      <c r="K59" s="84"/>
      <c r="L59" s="85"/>
      <c r="M59" s="85"/>
      <c r="N59" s="85"/>
      <c r="O59" s="86"/>
    </row>
    <row r="60" spans="1:21" ht="31.5" customHeight="1" thickBot="1" x14ac:dyDescent="0.2">
      <c r="B60" s="1159"/>
      <c r="C60" s="1160"/>
      <c r="D60" s="1167" t="s">
        <v>27</v>
      </c>
      <c r="E60" s="1168"/>
      <c r="F60" s="1168"/>
      <c r="G60" s="1168"/>
      <c r="H60" s="1168"/>
      <c r="I60" s="1168"/>
      <c r="J60" s="1169"/>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row r="65" s="47" customFormat="1" ht="12.6" hidden="1" customHeight="1" x14ac:dyDescent="0.15"/>
    <row r="66" s="47" customFormat="1" ht="12.6" hidden="1" customHeight="1" x14ac:dyDescent="0.15"/>
  </sheetData>
  <sheetProtection algorithmName="SHA-512" hashValue="KFp6w74XHC37Rb91YggactCSYxlNE+suxU26BJXU/KqJtOygc0cxBASPlO2Hkd6yZ2HbYglrPrqFjlQtWAJ+4w==" saltValue="TqpVhKXTctGvCl9VkUSfpw=="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3" orientation="landscape"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525</v>
      </c>
      <c r="J40" s="101" t="s">
        <v>526</v>
      </c>
      <c r="K40" s="101" t="s">
        <v>527</v>
      </c>
      <c r="L40" s="101" t="s">
        <v>528</v>
      </c>
      <c r="M40" s="102" t="s">
        <v>529</v>
      </c>
    </row>
    <row r="41" spans="2:13" ht="27.75" customHeight="1" x14ac:dyDescent="0.15">
      <c r="B41" s="1170" t="s">
        <v>30</v>
      </c>
      <c r="C41" s="1171"/>
      <c r="D41" s="103"/>
      <c r="E41" s="1176" t="s">
        <v>31</v>
      </c>
      <c r="F41" s="1176"/>
      <c r="G41" s="1176"/>
      <c r="H41" s="1177"/>
      <c r="I41" s="330">
        <v>15857</v>
      </c>
      <c r="J41" s="331">
        <v>15888</v>
      </c>
      <c r="K41" s="331">
        <v>15737</v>
      </c>
      <c r="L41" s="331">
        <v>15578</v>
      </c>
      <c r="M41" s="332">
        <v>16903</v>
      </c>
    </row>
    <row r="42" spans="2:13" ht="27.75" customHeight="1" x14ac:dyDescent="0.15">
      <c r="B42" s="1172"/>
      <c r="C42" s="1173"/>
      <c r="D42" s="104"/>
      <c r="E42" s="1178" t="s">
        <v>32</v>
      </c>
      <c r="F42" s="1178"/>
      <c r="G42" s="1178"/>
      <c r="H42" s="1179"/>
      <c r="I42" s="333" t="s">
        <v>501</v>
      </c>
      <c r="J42" s="334" t="s">
        <v>501</v>
      </c>
      <c r="K42" s="334" t="s">
        <v>501</v>
      </c>
      <c r="L42" s="334">
        <v>218</v>
      </c>
      <c r="M42" s="335">
        <v>158</v>
      </c>
    </row>
    <row r="43" spans="2:13" ht="27.75" customHeight="1" x14ac:dyDescent="0.15">
      <c r="B43" s="1172"/>
      <c r="C43" s="1173"/>
      <c r="D43" s="104"/>
      <c r="E43" s="1178" t="s">
        <v>33</v>
      </c>
      <c r="F43" s="1178"/>
      <c r="G43" s="1178"/>
      <c r="H43" s="1179"/>
      <c r="I43" s="333">
        <v>8289</v>
      </c>
      <c r="J43" s="334">
        <v>7845</v>
      </c>
      <c r="K43" s="334">
        <v>7756</v>
      </c>
      <c r="L43" s="334">
        <v>7515</v>
      </c>
      <c r="M43" s="335">
        <v>7414</v>
      </c>
    </row>
    <row r="44" spans="2:13" ht="27.75" customHeight="1" x14ac:dyDescent="0.15">
      <c r="B44" s="1172"/>
      <c r="C44" s="1173"/>
      <c r="D44" s="104"/>
      <c r="E44" s="1178" t="s">
        <v>34</v>
      </c>
      <c r="F44" s="1178"/>
      <c r="G44" s="1178"/>
      <c r="H44" s="1179"/>
      <c r="I44" s="333">
        <v>215</v>
      </c>
      <c r="J44" s="334">
        <v>174</v>
      </c>
      <c r="K44" s="334">
        <v>134</v>
      </c>
      <c r="L44" s="334">
        <v>100</v>
      </c>
      <c r="M44" s="335">
        <v>66</v>
      </c>
    </row>
    <row r="45" spans="2:13" ht="27.75" customHeight="1" x14ac:dyDescent="0.15">
      <c r="B45" s="1172"/>
      <c r="C45" s="1173"/>
      <c r="D45" s="104"/>
      <c r="E45" s="1178" t="s">
        <v>35</v>
      </c>
      <c r="F45" s="1178"/>
      <c r="G45" s="1178"/>
      <c r="H45" s="1179"/>
      <c r="I45" s="333">
        <v>528</v>
      </c>
      <c r="J45" s="334">
        <v>528</v>
      </c>
      <c r="K45" s="334">
        <v>513</v>
      </c>
      <c r="L45" s="334">
        <v>515</v>
      </c>
      <c r="M45" s="335">
        <v>675</v>
      </c>
    </row>
    <row r="46" spans="2:13" ht="27.75" customHeight="1" x14ac:dyDescent="0.15">
      <c r="B46" s="1172"/>
      <c r="C46" s="1173"/>
      <c r="D46" s="105"/>
      <c r="E46" s="1178" t="s">
        <v>36</v>
      </c>
      <c r="F46" s="1178"/>
      <c r="G46" s="1178"/>
      <c r="H46" s="1179"/>
      <c r="I46" s="333">
        <v>510</v>
      </c>
      <c r="J46" s="334">
        <v>612</v>
      </c>
      <c r="K46" s="334">
        <v>559</v>
      </c>
      <c r="L46" s="334">
        <v>280</v>
      </c>
      <c r="M46" s="335">
        <v>280</v>
      </c>
    </row>
    <row r="47" spans="2:13" ht="27.75" customHeight="1" x14ac:dyDescent="0.15">
      <c r="B47" s="1172"/>
      <c r="C47" s="1173"/>
      <c r="D47" s="106"/>
      <c r="E47" s="1180" t="s">
        <v>37</v>
      </c>
      <c r="F47" s="1181"/>
      <c r="G47" s="1181"/>
      <c r="H47" s="1182"/>
      <c r="I47" s="333" t="s">
        <v>501</v>
      </c>
      <c r="J47" s="334" t="s">
        <v>501</v>
      </c>
      <c r="K47" s="334" t="s">
        <v>501</v>
      </c>
      <c r="L47" s="334" t="s">
        <v>501</v>
      </c>
      <c r="M47" s="335" t="s">
        <v>501</v>
      </c>
    </row>
    <row r="48" spans="2:13" ht="27.75" customHeight="1" x14ac:dyDescent="0.15">
      <c r="B48" s="1172"/>
      <c r="C48" s="1173"/>
      <c r="D48" s="104"/>
      <c r="E48" s="1178" t="s">
        <v>38</v>
      </c>
      <c r="F48" s="1178"/>
      <c r="G48" s="1178"/>
      <c r="H48" s="1179"/>
      <c r="I48" s="333" t="s">
        <v>501</v>
      </c>
      <c r="J48" s="334" t="s">
        <v>501</v>
      </c>
      <c r="K48" s="334" t="s">
        <v>501</v>
      </c>
      <c r="L48" s="334" t="s">
        <v>501</v>
      </c>
      <c r="M48" s="335" t="s">
        <v>501</v>
      </c>
    </row>
    <row r="49" spans="2:13" ht="27.75" customHeight="1" x14ac:dyDescent="0.15">
      <c r="B49" s="1174"/>
      <c r="C49" s="1175"/>
      <c r="D49" s="104"/>
      <c r="E49" s="1178" t="s">
        <v>39</v>
      </c>
      <c r="F49" s="1178"/>
      <c r="G49" s="1178"/>
      <c r="H49" s="1179"/>
      <c r="I49" s="333" t="s">
        <v>501</v>
      </c>
      <c r="J49" s="334" t="s">
        <v>501</v>
      </c>
      <c r="K49" s="334" t="s">
        <v>501</v>
      </c>
      <c r="L49" s="334" t="s">
        <v>501</v>
      </c>
      <c r="M49" s="335" t="s">
        <v>501</v>
      </c>
    </row>
    <row r="50" spans="2:13" ht="27.75" customHeight="1" x14ac:dyDescent="0.15">
      <c r="B50" s="1183" t="s">
        <v>40</v>
      </c>
      <c r="C50" s="1184"/>
      <c r="D50" s="107"/>
      <c r="E50" s="1178" t="s">
        <v>41</v>
      </c>
      <c r="F50" s="1178"/>
      <c r="G50" s="1178"/>
      <c r="H50" s="1179"/>
      <c r="I50" s="333">
        <v>3192</v>
      </c>
      <c r="J50" s="334">
        <v>3079</v>
      </c>
      <c r="K50" s="334">
        <v>4125</v>
      </c>
      <c r="L50" s="334">
        <v>4866</v>
      </c>
      <c r="M50" s="335">
        <v>5093</v>
      </c>
    </row>
    <row r="51" spans="2:13" ht="27.75" customHeight="1" x14ac:dyDescent="0.15">
      <c r="B51" s="1172"/>
      <c r="C51" s="1173"/>
      <c r="D51" s="104"/>
      <c r="E51" s="1178" t="s">
        <v>42</v>
      </c>
      <c r="F51" s="1178"/>
      <c r="G51" s="1178"/>
      <c r="H51" s="1179"/>
      <c r="I51" s="333">
        <v>1724</v>
      </c>
      <c r="J51" s="334">
        <v>1616</v>
      </c>
      <c r="K51" s="334">
        <v>1542</v>
      </c>
      <c r="L51" s="334">
        <v>1473</v>
      </c>
      <c r="M51" s="335">
        <v>1422</v>
      </c>
    </row>
    <row r="52" spans="2:13" ht="27.75" customHeight="1" x14ac:dyDescent="0.15">
      <c r="B52" s="1174"/>
      <c r="C52" s="1175"/>
      <c r="D52" s="104"/>
      <c r="E52" s="1178" t="s">
        <v>43</v>
      </c>
      <c r="F52" s="1178"/>
      <c r="G52" s="1178"/>
      <c r="H52" s="1179"/>
      <c r="I52" s="333">
        <v>16448</v>
      </c>
      <c r="J52" s="334">
        <v>16562</v>
      </c>
      <c r="K52" s="334">
        <v>16272</v>
      </c>
      <c r="L52" s="334">
        <v>15910</v>
      </c>
      <c r="M52" s="335">
        <v>16502</v>
      </c>
    </row>
    <row r="53" spans="2:13" ht="27.75" customHeight="1" thickBot="1" x14ac:dyDescent="0.2">
      <c r="B53" s="1185" t="s">
        <v>19</v>
      </c>
      <c r="C53" s="1186"/>
      <c r="D53" s="108"/>
      <c r="E53" s="1187" t="s">
        <v>44</v>
      </c>
      <c r="F53" s="1187"/>
      <c r="G53" s="1187"/>
      <c r="H53" s="1188"/>
      <c r="I53" s="336">
        <v>4035</v>
      </c>
      <c r="J53" s="337">
        <v>3791</v>
      </c>
      <c r="K53" s="337">
        <v>2759</v>
      </c>
      <c r="L53" s="337">
        <v>1957</v>
      </c>
      <c r="M53" s="338">
        <v>2478</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R5t//pKlv1al51MjyOuvYJ8bbBXsgLhVu+d+gYJP1xV1/w/N17YUk5TqD6DkWt+btp7TxDHMYNJ1WDxckmz2mw==" saltValue="Eemg0nNqDzEoW54FC+hfj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A3" zoomScale="55" zoomScaleNormal="55" zoomScaleSheetLayoutView="100" workbookViewId="0">
      <selection activeCell="B1" sqref="B1:B1048576"/>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527</v>
      </c>
      <c r="G54" s="117" t="s">
        <v>528</v>
      </c>
      <c r="H54" s="118" t="s">
        <v>529</v>
      </c>
    </row>
    <row r="55" spans="2:8" ht="52.5" customHeight="1" x14ac:dyDescent="0.15">
      <c r="B55" s="119"/>
      <c r="C55" s="1197" t="s">
        <v>46</v>
      </c>
      <c r="D55" s="1197"/>
      <c r="E55" s="1198"/>
      <c r="F55" s="339">
        <v>1821</v>
      </c>
      <c r="G55" s="339">
        <v>1846</v>
      </c>
      <c r="H55" s="340">
        <v>1447</v>
      </c>
    </row>
    <row r="56" spans="2:8" ht="52.5" customHeight="1" x14ac:dyDescent="0.15">
      <c r="B56" s="120"/>
      <c r="C56" s="1199" t="s">
        <v>47</v>
      </c>
      <c r="D56" s="1199"/>
      <c r="E56" s="1200"/>
      <c r="F56" s="341">
        <v>176</v>
      </c>
      <c r="G56" s="341">
        <v>177</v>
      </c>
      <c r="H56" s="342">
        <v>178</v>
      </c>
    </row>
    <row r="57" spans="2:8" ht="53.25" customHeight="1" x14ac:dyDescent="0.15">
      <c r="B57" s="120"/>
      <c r="C57" s="1201" t="s">
        <v>48</v>
      </c>
      <c r="D57" s="1201"/>
      <c r="E57" s="1202"/>
      <c r="F57" s="343">
        <v>1607</v>
      </c>
      <c r="G57" s="343">
        <v>2260</v>
      </c>
      <c r="H57" s="344">
        <v>2873</v>
      </c>
    </row>
    <row r="58" spans="2:8" ht="45.75" customHeight="1" x14ac:dyDescent="0.15">
      <c r="B58" s="121"/>
      <c r="C58" s="1189" t="s">
        <v>555</v>
      </c>
      <c r="D58" s="1190"/>
      <c r="E58" s="1191"/>
      <c r="F58" s="345">
        <v>1113</v>
      </c>
      <c r="G58" s="345">
        <v>1495</v>
      </c>
      <c r="H58" s="346">
        <v>1543</v>
      </c>
    </row>
    <row r="59" spans="2:8" ht="45.75" customHeight="1" x14ac:dyDescent="0.15">
      <c r="B59" s="121"/>
      <c r="C59" s="1189" t="s">
        <v>556</v>
      </c>
      <c r="D59" s="1190"/>
      <c r="E59" s="1191"/>
      <c r="F59" s="345">
        <v>489</v>
      </c>
      <c r="G59" s="345">
        <v>762</v>
      </c>
      <c r="H59" s="346">
        <v>1328</v>
      </c>
    </row>
    <row r="60" spans="2:8" ht="45.75" customHeight="1" x14ac:dyDescent="0.15">
      <c r="B60" s="121"/>
      <c r="C60" s="1189" t="s">
        <v>557</v>
      </c>
      <c r="D60" s="1190"/>
      <c r="E60" s="1191"/>
      <c r="F60" s="345">
        <v>5</v>
      </c>
      <c r="G60" s="345">
        <v>3</v>
      </c>
      <c r="H60" s="346">
        <v>2</v>
      </c>
    </row>
    <row r="61" spans="2:8" ht="45.75" customHeight="1" x14ac:dyDescent="0.15">
      <c r="B61" s="121"/>
      <c r="C61" s="1189"/>
      <c r="D61" s="1190"/>
      <c r="E61" s="1191"/>
      <c r="F61" s="345"/>
      <c r="G61" s="345"/>
      <c r="H61" s="346"/>
    </row>
    <row r="62" spans="2:8" ht="45.75" customHeight="1" thickBot="1" x14ac:dyDescent="0.2">
      <c r="B62" s="122"/>
      <c r="C62" s="1192"/>
      <c r="D62" s="1193"/>
      <c r="E62" s="1194"/>
      <c r="F62" s="347"/>
      <c r="G62" s="347"/>
      <c r="H62" s="348"/>
    </row>
    <row r="63" spans="2:8" ht="52.5" customHeight="1" thickBot="1" x14ac:dyDescent="0.2">
      <c r="B63" s="123"/>
      <c r="C63" s="1195" t="s">
        <v>49</v>
      </c>
      <c r="D63" s="1195"/>
      <c r="E63" s="1196"/>
      <c r="F63" s="349">
        <v>3604</v>
      </c>
      <c r="G63" s="349">
        <v>4283</v>
      </c>
      <c r="H63" s="350">
        <v>4498</v>
      </c>
    </row>
    <row r="64" spans="2:8" x14ac:dyDescent="0.15"/>
  </sheetData>
  <sheetProtection algorithmName="SHA-512" hashValue="YcSkY6zSV7c6h3+ul5yKQucKuRkTltqd5P/IzPMNI3W+0Vf180dSnzYLU3E415O/MV83hfraMF/wJLROvMG+2g==" saltValue="YvHvHtTCSwqpyuYaaAzzj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524</v>
      </c>
      <c r="G2" s="137"/>
      <c r="H2" s="138"/>
    </row>
    <row r="3" spans="1:8" x14ac:dyDescent="0.15">
      <c r="A3" s="134" t="s">
        <v>517</v>
      </c>
      <c r="B3" s="139"/>
      <c r="C3" s="140"/>
      <c r="D3" s="141">
        <v>291157</v>
      </c>
      <c r="E3" s="142"/>
      <c r="F3" s="143">
        <v>84962</v>
      </c>
      <c r="G3" s="144"/>
      <c r="H3" s="145"/>
    </row>
    <row r="4" spans="1:8" x14ac:dyDescent="0.15">
      <c r="A4" s="146"/>
      <c r="B4" s="147"/>
      <c r="C4" s="148"/>
      <c r="D4" s="149">
        <v>243377</v>
      </c>
      <c r="E4" s="150"/>
      <c r="F4" s="151">
        <v>42793</v>
      </c>
      <c r="G4" s="152"/>
      <c r="H4" s="153"/>
    </row>
    <row r="5" spans="1:8" x14ac:dyDescent="0.15">
      <c r="A5" s="134" t="s">
        <v>519</v>
      </c>
      <c r="B5" s="139"/>
      <c r="C5" s="140"/>
      <c r="D5" s="141">
        <v>104185</v>
      </c>
      <c r="E5" s="142"/>
      <c r="F5" s="143">
        <v>71279</v>
      </c>
      <c r="G5" s="144"/>
      <c r="H5" s="145"/>
    </row>
    <row r="6" spans="1:8" x14ac:dyDescent="0.15">
      <c r="A6" s="146"/>
      <c r="B6" s="147"/>
      <c r="C6" s="148"/>
      <c r="D6" s="149">
        <v>86136</v>
      </c>
      <c r="E6" s="150"/>
      <c r="F6" s="151">
        <v>36731</v>
      </c>
      <c r="G6" s="152"/>
      <c r="H6" s="153"/>
    </row>
    <row r="7" spans="1:8" x14ac:dyDescent="0.15">
      <c r="A7" s="134" t="s">
        <v>520</v>
      </c>
      <c r="B7" s="139"/>
      <c r="C7" s="140"/>
      <c r="D7" s="141">
        <v>97236</v>
      </c>
      <c r="E7" s="142"/>
      <c r="F7" s="143">
        <v>74994</v>
      </c>
      <c r="G7" s="144"/>
      <c r="H7" s="145"/>
    </row>
    <row r="8" spans="1:8" x14ac:dyDescent="0.15">
      <c r="A8" s="146"/>
      <c r="B8" s="147"/>
      <c r="C8" s="148"/>
      <c r="D8" s="149">
        <v>66843</v>
      </c>
      <c r="E8" s="150"/>
      <c r="F8" s="151">
        <v>36188</v>
      </c>
      <c r="G8" s="152"/>
      <c r="H8" s="153"/>
    </row>
    <row r="9" spans="1:8" x14ac:dyDescent="0.15">
      <c r="A9" s="134" t="s">
        <v>521</v>
      </c>
      <c r="B9" s="139"/>
      <c r="C9" s="140"/>
      <c r="D9" s="141">
        <v>94972</v>
      </c>
      <c r="E9" s="142"/>
      <c r="F9" s="143">
        <v>71849</v>
      </c>
      <c r="G9" s="144"/>
      <c r="H9" s="145"/>
    </row>
    <row r="10" spans="1:8" x14ac:dyDescent="0.15">
      <c r="A10" s="146"/>
      <c r="B10" s="147"/>
      <c r="C10" s="148"/>
      <c r="D10" s="149">
        <v>74988</v>
      </c>
      <c r="E10" s="150"/>
      <c r="F10" s="151">
        <v>36144</v>
      </c>
      <c r="G10" s="152"/>
      <c r="H10" s="153"/>
    </row>
    <row r="11" spans="1:8" x14ac:dyDescent="0.15">
      <c r="A11" s="134" t="s">
        <v>522</v>
      </c>
      <c r="B11" s="139"/>
      <c r="C11" s="140"/>
      <c r="D11" s="141">
        <v>219365</v>
      </c>
      <c r="E11" s="142"/>
      <c r="F11" s="143">
        <v>82962</v>
      </c>
      <c r="G11" s="144"/>
      <c r="H11" s="145"/>
    </row>
    <row r="12" spans="1:8" x14ac:dyDescent="0.15">
      <c r="A12" s="146"/>
      <c r="B12" s="147"/>
      <c r="C12" s="154"/>
      <c r="D12" s="149">
        <v>155502</v>
      </c>
      <c r="E12" s="150"/>
      <c r="F12" s="151">
        <v>42835</v>
      </c>
      <c r="G12" s="152"/>
      <c r="H12" s="153"/>
    </row>
    <row r="13" spans="1:8" x14ac:dyDescent="0.15">
      <c r="A13" s="134"/>
      <c r="B13" s="139"/>
      <c r="C13" s="140"/>
      <c r="D13" s="141">
        <v>161383</v>
      </c>
      <c r="E13" s="142"/>
      <c r="F13" s="143">
        <v>77209</v>
      </c>
      <c r="G13" s="155"/>
      <c r="H13" s="145"/>
    </row>
    <row r="14" spans="1:8" x14ac:dyDescent="0.15">
      <c r="A14" s="146"/>
      <c r="B14" s="147"/>
      <c r="C14" s="148"/>
      <c r="D14" s="149">
        <v>125369</v>
      </c>
      <c r="E14" s="150"/>
      <c r="F14" s="151">
        <v>38938</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6.16</v>
      </c>
      <c r="C19" s="156">
        <f>ROUND(VALUE(SUBSTITUTE(実質収支比率等に係る経年分析!G$48,"▲","-")),2)</f>
        <v>11.11</v>
      </c>
      <c r="D19" s="156">
        <f>ROUND(VALUE(SUBSTITUTE(実質収支比率等に係る経年分析!H$48,"▲","-")),2)</f>
        <v>7.75</v>
      </c>
      <c r="E19" s="156">
        <f>ROUND(VALUE(SUBSTITUTE(実質収支比率等に係る経年分析!I$48,"▲","-")),2)</f>
        <v>10.47</v>
      </c>
      <c r="F19" s="156">
        <f>ROUND(VALUE(SUBSTITUTE(実質収支比率等に係る経年分析!J$48,"▲","-")),2)</f>
        <v>7.88</v>
      </c>
    </row>
    <row r="20" spans="1:11" x14ac:dyDescent="0.15">
      <c r="A20" s="156" t="s">
        <v>53</v>
      </c>
      <c r="B20" s="156">
        <f>ROUND(VALUE(SUBSTITUTE(実質収支比率等に係る経年分析!F$47,"▲","-")),2)</f>
        <v>16.8</v>
      </c>
      <c r="C20" s="156">
        <f>ROUND(VALUE(SUBSTITUTE(実質収支比率等に係る経年分析!G$47,"▲","-")),2)</f>
        <v>18.260000000000002</v>
      </c>
      <c r="D20" s="156">
        <f>ROUND(VALUE(SUBSTITUTE(実質収支比率等に係る経年分析!H$47,"▲","-")),2)</f>
        <v>25.16</v>
      </c>
      <c r="E20" s="156">
        <f>ROUND(VALUE(SUBSTITUTE(実質収支比率等に係る経年分析!I$47,"▲","-")),2)</f>
        <v>25.31</v>
      </c>
      <c r="F20" s="156">
        <f>ROUND(VALUE(SUBSTITUTE(実質収支比率等に係る経年分析!J$47,"▲","-")),2)</f>
        <v>19.48</v>
      </c>
    </row>
    <row r="21" spans="1:11" x14ac:dyDescent="0.15">
      <c r="A21" s="156" t="s">
        <v>54</v>
      </c>
      <c r="B21" s="156">
        <f>IF(ISNUMBER(VALUE(SUBSTITUTE(実質収支比率等に係る経年分析!F$49,"▲","-"))),ROUND(VALUE(SUBSTITUTE(実質収支比率等に係る経年分析!F$49,"▲","-")),2),NA())</f>
        <v>-1.4</v>
      </c>
      <c r="C21" s="156">
        <f>IF(ISNUMBER(VALUE(SUBSTITUTE(実質収支比率等に係る経年分析!G$49,"▲","-"))),ROUND(VALUE(SUBSTITUTE(実質収支比率等に係る経年分析!G$49,"▲","-")),2),NA())</f>
        <v>7.66</v>
      </c>
      <c r="D21" s="156">
        <f>IF(ISNUMBER(VALUE(SUBSTITUTE(実質収支比率等に係る経年分析!H$49,"▲","-"))),ROUND(VALUE(SUBSTITUTE(実質収支比率等に係る経年分析!H$49,"▲","-")),2),NA())</f>
        <v>3.23</v>
      </c>
      <c r="E21" s="156">
        <f>IF(ISNUMBER(VALUE(SUBSTITUTE(実質収支比率等に係る経年分析!I$49,"▲","-"))),ROUND(VALUE(SUBSTITUTE(実質収支比率等に係る経年分析!I$49,"▲","-")),2),NA())</f>
        <v>3.13</v>
      </c>
      <c r="F21" s="156">
        <f>IF(ISNUMBER(VALUE(SUBSTITUTE(実質収支比率等に係る経年分析!J$49,"▲","-"))),ROUND(VALUE(SUBSTITUTE(実質収支比率等に係る経年分析!J$49,"▲","-")),2),NA())</f>
        <v>-7.79</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#VALUE!</v>
      </c>
      <c r="C27" s="157" t="e">
        <f>IF(ROUND(VALUE(SUBSTITUTE(連結実質赤字比率に係る赤字・黒字の構成分析!F$43,"▲", "-")), 2) &gt;= 0, ABS(ROUND(VALUE(SUBSTITUTE(連結実質赤字比率に係る赤字・黒字の構成分析!F$43,"▲", "-")), 2)), NA())</f>
        <v>#VALUE!</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15">
      <c r="A30" s="157" t="e">
        <f>IF(連結実質赤字比率に係る赤字・黒字の構成分析!C$40="",NA(),連結実質赤字比率に係る赤字・黒字の構成分析!C$40)</f>
        <v>#N/A</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#VALUE!</v>
      </c>
      <c r="K30" s="157" t="e">
        <f>IF(ROUND(VALUE(SUBSTITUTE(連結実質赤字比率に係る赤字・黒字の構成分析!J$40,"▲", "-")), 2) &gt;= 0, ABS(ROUND(VALUE(SUBSTITUTE(連結実質赤字比率に係る赤字・黒字の構成分析!J$40,"▲", "-")), 2)), NA())</f>
        <v>#VALUE!</v>
      </c>
    </row>
    <row r="31" spans="1:11" x14ac:dyDescent="0.15">
      <c r="A31" s="157" t="str">
        <f>IF(連結実質赤字比率に係る赤字・黒字の構成分析!C$39="",NA(),連結実質赤字比率に係る赤字・黒字の構成分析!C$39)</f>
        <v>後期高齢者医療特別会計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v>
      </c>
    </row>
    <row r="32" spans="1:11" x14ac:dyDescent="0.15">
      <c r="A32" s="157" t="str">
        <f>IF(連結実質赤字比率に係る赤字・黒字の構成分析!C$38="",NA(),連結実質赤字比率に係る赤字・黒字の構成分析!C$38)</f>
        <v>国民健康保険特別会計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0.3</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0.4</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0.35</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0.2</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0.02</v>
      </c>
    </row>
    <row r="33" spans="1:16" x14ac:dyDescent="0.15">
      <c r="A33" s="157" t="str">
        <f>IF(連結実質赤字比率に係る赤字・黒字の構成分析!C$37="",NA(),連結実質赤字比率に係る赤字・黒字の構成分析!C$37)</f>
        <v>介護保険特別会計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0.11</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0.89</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0.96</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0.6</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0.36</v>
      </c>
    </row>
    <row r="34" spans="1:16" x14ac:dyDescent="0.15">
      <c r="A34" s="157" t="str">
        <f>IF(連結実質赤字比率に係る赤字・黒字の構成分析!C$36="",NA(),連結実質赤字比率に係る赤字・黒字の構成分析!C$36)</f>
        <v>下水道事業会計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0.84</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1.36</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2.04</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2.57</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4.24</v>
      </c>
    </row>
    <row r="35" spans="1:16" x14ac:dyDescent="0.15">
      <c r="A35" s="157" t="str">
        <f>IF(連結実質赤字比率に係る赤字・黒字の構成分析!C$35="",NA(),連結実質赤字比率に係る赤字・黒字の構成分析!C$35)</f>
        <v>一般会計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6.15</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11.1</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7.74</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10.47</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7.88</v>
      </c>
    </row>
    <row r="36" spans="1:16" x14ac:dyDescent="0.15">
      <c r="A36" s="157" t="str">
        <f>IF(連結実質赤字比率に係る赤字・黒字の構成分析!C$34="",NA(),連結実質赤字比率に係る赤字・黒字の構成分析!C$34)</f>
        <v>病院事業会計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40.97</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45.53</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40.630000000000003</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23.96</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7.92</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1694</v>
      </c>
      <c r="E42" s="158"/>
      <c r="F42" s="158"/>
      <c r="G42" s="158">
        <f>'実質公債費比率（分子）の構造'!L$52</f>
        <v>1767</v>
      </c>
      <c r="H42" s="158"/>
      <c r="I42" s="158"/>
      <c r="J42" s="158">
        <f>'実質公債費比率（分子）の構造'!M$52</f>
        <v>1739</v>
      </c>
      <c r="K42" s="158"/>
      <c r="L42" s="158"/>
      <c r="M42" s="158">
        <f>'実質公債費比率（分子）の構造'!N$52</f>
        <v>1706</v>
      </c>
      <c r="N42" s="158"/>
      <c r="O42" s="158"/>
      <c r="P42" s="158">
        <f>'実質公債費比率（分子）の構造'!O$52</f>
        <v>1674</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15">
      <c r="A45" s="158" t="s">
        <v>63</v>
      </c>
      <c r="B45" s="158">
        <f>'実質公債費比率（分子）の構造'!K$49</f>
        <v>47</v>
      </c>
      <c r="C45" s="158"/>
      <c r="D45" s="158"/>
      <c r="E45" s="158">
        <f>'実質公債費比率（分子）の構造'!L$49</f>
        <v>52</v>
      </c>
      <c r="F45" s="158"/>
      <c r="G45" s="158"/>
      <c r="H45" s="158">
        <f>'実質公債費比率（分子）の構造'!M$49</f>
        <v>51</v>
      </c>
      <c r="I45" s="158"/>
      <c r="J45" s="158"/>
      <c r="K45" s="158">
        <f>'実質公債費比率（分子）の構造'!N$49</f>
        <v>34</v>
      </c>
      <c r="L45" s="158"/>
      <c r="M45" s="158"/>
      <c r="N45" s="158">
        <f>'実質公債費比率（分子）の構造'!O$49</f>
        <v>34</v>
      </c>
      <c r="O45" s="158"/>
      <c r="P45" s="158"/>
    </row>
    <row r="46" spans="1:16" x14ac:dyDescent="0.15">
      <c r="A46" s="158" t="s">
        <v>64</v>
      </c>
      <c r="B46" s="158">
        <f>'実質公債費比率（分子）の構造'!K$48</f>
        <v>798</v>
      </c>
      <c r="C46" s="158"/>
      <c r="D46" s="158"/>
      <c r="E46" s="158">
        <f>'実質公債費比率（分子）の構造'!L$48</f>
        <v>812</v>
      </c>
      <c r="F46" s="158"/>
      <c r="G46" s="158"/>
      <c r="H46" s="158">
        <f>'実質公債費比率（分子）の構造'!M$48</f>
        <v>752</v>
      </c>
      <c r="I46" s="158"/>
      <c r="J46" s="158"/>
      <c r="K46" s="158">
        <f>'実質公債費比率（分子）の構造'!N$48</f>
        <v>703</v>
      </c>
      <c r="L46" s="158"/>
      <c r="M46" s="158"/>
      <c r="N46" s="158">
        <f>'実質公債費比率（分子）の構造'!O$48</f>
        <v>741</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1119</v>
      </c>
      <c r="C49" s="158"/>
      <c r="D49" s="158"/>
      <c r="E49" s="158">
        <f>'実質公債費比率（分子）の構造'!L$45</f>
        <v>1218</v>
      </c>
      <c r="F49" s="158"/>
      <c r="G49" s="158"/>
      <c r="H49" s="158">
        <f>'実質公債費比率（分子）の構造'!M$45</f>
        <v>1296</v>
      </c>
      <c r="I49" s="158"/>
      <c r="J49" s="158"/>
      <c r="K49" s="158">
        <f>'実質公債費比率（分子）の構造'!N$45</f>
        <v>1378</v>
      </c>
      <c r="L49" s="158"/>
      <c r="M49" s="158"/>
      <c r="N49" s="158">
        <f>'実質公債費比率（分子）の構造'!O$45</f>
        <v>1341</v>
      </c>
      <c r="O49" s="158"/>
      <c r="P49" s="158"/>
    </row>
    <row r="50" spans="1:16" x14ac:dyDescent="0.15">
      <c r="A50" s="158" t="s">
        <v>67</v>
      </c>
      <c r="B50" s="158" t="e">
        <f>NA()</f>
        <v>#N/A</v>
      </c>
      <c r="C50" s="158">
        <f>IF(ISNUMBER('実質公債費比率（分子）の構造'!K$53),'実質公債費比率（分子）の構造'!K$53,NA())</f>
        <v>270</v>
      </c>
      <c r="D50" s="158" t="e">
        <f>NA()</f>
        <v>#N/A</v>
      </c>
      <c r="E50" s="158" t="e">
        <f>NA()</f>
        <v>#N/A</v>
      </c>
      <c r="F50" s="158">
        <f>IF(ISNUMBER('実質公債費比率（分子）の構造'!L$53),'実質公債費比率（分子）の構造'!L$53,NA())</f>
        <v>315</v>
      </c>
      <c r="G50" s="158" t="e">
        <f>NA()</f>
        <v>#N/A</v>
      </c>
      <c r="H50" s="158" t="e">
        <f>NA()</f>
        <v>#N/A</v>
      </c>
      <c r="I50" s="158">
        <f>IF(ISNUMBER('実質公債費比率（分子）の構造'!M$53),'実質公債費比率（分子）の構造'!M$53,NA())</f>
        <v>360</v>
      </c>
      <c r="J50" s="158" t="e">
        <f>NA()</f>
        <v>#N/A</v>
      </c>
      <c r="K50" s="158" t="e">
        <f>NA()</f>
        <v>#N/A</v>
      </c>
      <c r="L50" s="158">
        <f>IF(ISNUMBER('実質公債費比率（分子）の構造'!N$53),'実質公債費比率（分子）の構造'!N$53,NA())</f>
        <v>409</v>
      </c>
      <c r="M50" s="158" t="e">
        <f>NA()</f>
        <v>#N/A</v>
      </c>
      <c r="N50" s="158" t="e">
        <f>NA()</f>
        <v>#N/A</v>
      </c>
      <c r="O50" s="158">
        <f>IF(ISNUMBER('実質公債費比率（分子）の構造'!O$53),'実質公債費比率（分子）の構造'!O$53,NA())</f>
        <v>442</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16448</v>
      </c>
      <c r="E56" s="157"/>
      <c r="F56" s="157"/>
      <c r="G56" s="157">
        <f>'将来負担比率（分子）の構造'!J$52</f>
        <v>16562</v>
      </c>
      <c r="H56" s="157"/>
      <c r="I56" s="157"/>
      <c r="J56" s="157">
        <f>'将来負担比率（分子）の構造'!K$52</f>
        <v>16272</v>
      </c>
      <c r="K56" s="157"/>
      <c r="L56" s="157"/>
      <c r="M56" s="157">
        <f>'将来負担比率（分子）の構造'!L$52</f>
        <v>15910</v>
      </c>
      <c r="N56" s="157"/>
      <c r="O56" s="157"/>
      <c r="P56" s="157">
        <f>'将来負担比率（分子）の構造'!M$52</f>
        <v>16502</v>
      </c>
    </row>
    <row r="57" spans="1:16" x14ac:dyDescent="0.15">
      <c r="A57" s="157" t="s">
        <v>42</v>
      </c>
      <c r="B57" s="157"/>
      <c r="C57" s="157"/>
      <c r="D57" s="157">
        <f>'将来負担比率（分子）の構造'!I$51</f>
        <v>1724</v>
      </c>
      <c r="E57" s="157"/>
      <c r="F57" s="157"/>
      <c r="G57" s="157">
        <f>'将来負担比率（分子）の構造'!J$51</f>
        <v>1616</v>
      </c>
      <c r="H57" s="157"/>
      <c r="I57" s="157"/>
      <c r="J57" s="157">
        <f>'将来負担比率（分子）の構造'!K$51</f>
        <v>1542</v>
      </c>
      <c r="K57" s="157"/>
      <c r="L57" s="157"/>
      <c r="M57" s="157">
        <f>'将来負担比率（分子）の構造'!L$51</f>
        <v>1473</v>
      </c>
      <c r="N57" s="157"/>
      <c r="O57" s="157"/>
      <c r="P57" s="157">
        <f>'将来負担比率（分子）の構造'!M$51</f>
        <v>1422</v>
      </c>
    </row>
    <row r="58" spans="1:16" x14ac:dyDescent="0.15">
      <c r="A58" s="157" t="s">
        <v>41</v>
      </c>
      <c r="B58" s="157"/>
      <c r="C58" s="157"/>
      <c r="D58" s="157">
        <f>'将来負担比率（分子）の構造'!I$50</f>
        <v>3192</v>
      </c>
      <c r="E58" s="157"/>
      <c r="F58" s="157"/>
      <c r="G58" s="157">
        <f>'将来負担比率（分子）の構造'!J$50</f>
        <v>3079</v>
      </c>
      <c r="H58" s="157"/>
      <c r="I58" s="157"/>
      <c r="J58" s="157">
        <f>'将来負担比率（分子）の構造'!K$50</f>
        <v>4125</v>
      </c>
      <c r="K58" s="157"/>
      <c r="L58" s="157"/>
      <c r="M58" s="157">
        <f>'将来負担比率（分子）の構造'!L$50</f>
        <v>4866</v>
      </c>
      <c r="N58" s="157"/>
      <c r="O58" s="157"/>
      <c r="P58" s="157">
        <f>'将来負担比率（分子）の構造'!M$50</f>
        <v>5093</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f>'将来負担比率（分子）の構造'!I$46</f>
        <v>510</v>
      </c>
      <c r="C61" s="157"/>
      <c r="D61" s="157"/>
      <c r="E61" s="157">
        <f>'将来負担比率（分子）の構造'!J$46</f>
        <v>612</v>
      </c>
      <c r="F61" s="157"/>
      <c r="G61" s="157"/>
      <c r="H61" s="157">
        <f>'将来負担比率（分子）の構造'!K$46</f>
        <v>559</v>
      </c>
      <c r="I61" s="157"/>
      <c r="J61" s="157"/>
      <c r="K61" s="157">
        <f>'将来負担比率（分子）の構造'!L$46</f>
        <v>280</v>
      </c>
      <c r="L61" s="157"/>
      <c r="M61" s="157"/>
      <c r="N61" s="157">
        <f>'将来負担比率（分子）の構造'!M$46</f>
        <v>280</v>
      </c>
      <c r="O61" s="157"/>
      <c r="P61" s="157"/>
    </row>
    <row r="62" spans="1:16" x14ac:dyDescent="0.15">
      <c r="A62" s="157" t="s">
        <v>35</v>
      </c>
      <c r="B62" s="157">
        <f>'将来負担比率（分子）の構造'!I$45</f>
        <v>528</v>
      </c>
      <c r="C62" s="157"/>
      <c r="D62" s="157"/>
      <c r="E62" s="157">
        <f>'将来負担比率（分子）の構造'!J$45</f>
        <v>528</v>
      </c>
      <c r="F62" s="157"/>
      <c r="G62" s="157"/>
      <c r="H62" s="157">
        <f>'将来負担比率（分子）の構造'!K$45</f>
        <v>513</v>
      </c>
      <c r="I62" s="157"/>
      <c r="J62" s="157"/>
      <c r="K62" s="157">
        <f>'将来負担比率（分子）の構造'!L$45</f>
        <v>515</v>
      </c>
      <c r="L62" s="157"/>
      <c r="M62" s="157"/>
      <c r="N62" s="157">
        <f>'将来負担比率（分子）の構造'!M$45</f>
        <v>675</v>
      </c>
      <c r="O62" s="157"/>
      <c r="P62" s="157"/>
    </row>
    <row r="63" spans="1:16" x14ac:dyDescent="0.15">
      <c r="A63" s="157" t="s">
        <v>34</v>
      </c>
      <c r="B63" s="157">
        <f>'将来負担比率（分子）の構造'!I$44</f>
        <v>215</v>
      </c>
      <c r="C63" s="157"/>
      <c r="D63" s="157"/>
      <c r="E63" s="157">
        <f>'将来負担比率（分子）の構造'!J$44</f>
        <v>174</v>
      </c>
      <c r="F63" s="157"/>
      <c r="G63" s="157"/>
      <c r="H63" s="157">
        <f>'将来負担比率（分子）の構造'!K$44</f>
        <v>134</v>
      </c>
      <c r="I63" s="157"/>
      <c r="J63" s="157"/>
      <c r="K63" s="157">
        <f>'将来負担比率（分子）の構造'!L$44</f>
        <v>100</v>
      </c>
      <c r="L63" s="157"/>
      <c r="M63" s="157"/>
      <c r="N63" s="157">
        <f>'将来負担比率（分子）の構造'!M$44</f>
        <v>66</v>
      </c>
      <c r="O63" s="157"/>
      <c r="P63" s="157"/>
    </row>
    <row r="64" spans="1:16" x14ac:dyDescent="0.15">
      <c r="A64" s="157" t="s">
        <v>33</v>
      </c>
      <c r="B64" s="157">
        <f>'将来負担比率（分子）の構造'!I$43</f>
        <v>8289</v>
      </c>
      <c r="C64" s="157"/>
      <c r="D64" s="157"/>
      <c r="E64" s="157">
        <f>'将来負担比率（分子）の構造'!J$43</f>
        <v>7845</v>
      </c>
      <c r="F64" s="157"/>
      <c r="G64" s="157"/>
      <c r="H64" s="157">
        <f>'将来負担比率（分子）の構造'!K$43</f>
        <v>7756</v>
      </c>
      <c r="I64" s="157"/>
      <c r="J64" s="157"/>
      <c r="K64" s="157">
        <f>'将来負担比率（分子）の構造'!L$43</f>
        <v>7515</v>
      </c>
      <c r="L64" s="157"/>
      <c r="M64" s="157"/>
      <c r="N64" s="157">
        <f>'将来負担比率（分子）の構造'!M$43</f>
        <v>7414</v>
      </c>
      <c r="O64" s="157"/>
      <c r="P64" s="157"/>
    </row>
    <row r="65" spans="1:16" x14ac:dyDescent="0.15">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f>'将来負担比率（分子）の構造'!L$42</f>
        <v>218</v>
      </c>
      <c r="L65" s="157"/>
      <c r="M65" s="157"/>
      <c r="N65" s="157">
        <f>'将来負担比率（分子）の構造'!M$42</f>
        <v>158</v>
      </c>
      <c r="O65" s="157"/>
      <c r="P65" s="157"/>
    </row>
    <row r="66" spans="1:16" x14ac:dyDescent="0.15">
      <c r="A66" s="157" t="s">
        <v>31</v>
      </c>
      <c r="B66" s="157">
        <f>'将来負担比率（分子）の構造'!I$41</f>
        <v>15857</v>
      </c>
      <c r="C66" s="157"/>
      <c r="D66" s="157"/>
      <c r="E66" s="157">
        <f>'将来負担比率（分子）の構造'!J$41</f>
        <v>15888</v>
      </c>
      <c r="F66" s="157"/>
      <c r="G66" s="157"/>
      <c r="H66" s="157">
        <f>'将来負担比率（分子）の構造'!K$41</f>
        <v>15737</v>
      </c>
      <c r="I66" s="157"/>
      <c r="J66" s="157"/>
      <c r="K66" s="157">
        <f>'将来負担比率（分子）の構造'!L$41</f>
        <v>15578</v>
      </c>
      <c r="L66" s="157"/>
      <c r="M66" s="157"/>
      <c r="N66" s="157">
        <f>'将来負担比率（分子）の構造'!M$41</f>
        <v>16903</v>
      </c>
      <c r="O66" s="157"/>
      <c r="P66" s="157"/>
    </row>
    <row r="67" spans="1:16" x14ac:dyDescent="0.15">
      <c r="A67" s="157" t="s">
        <v>71</v>
      </c>
      <c r="B67" s="157" t="e">
        <f>NA()</f>
        <v>#N/A</v>
      </c>
      <c r="C67" s="157">
        <f>IF(ISNUMBER('将来負担比率（分子）の構造'!I$53), IF('将来負担比率（分子）の構造'!I$53 &lt; 0, 0, '将来負担比率（分子）の構造'!I$53), NA())</f>
        <v>4035</v>
      </c>
      <c r="D67" s="157" t="e">
        <f>NA()</f>
        <v>#N/A</v>
      </c>
      <c r="E67" s="157" t="e">
        <f>NA()</f>
        <v>#N/A</v>
      </c>
      <c r="F67" s="157">
        <f>IF(ISNUMBER('将来負担比率（分子）の構造'!J$53), IF('将来負担比率（分子）の構造'!J$53 &lt; 0, 0, '将来負担比率（分子）の構造'!J$53), NA())</f>
        <v>3791</v>
      </c>
      <c r="G67" s="157" t="e">
        <f>NA()</f>
        <v>#N/A</v>
      </c>
      <c r="H67" s="157" t="e">
        <f>NA()</f>
        <v>#N/A</v>
      </c>
      <c r="I67" s="157">
        <f>IF(ISNUMBER('将来負担比率（分子）の構造'!K$53), IF('将来負担比率（分子）の構造'!K$53 &lt; 0, 0, '将来負担比率（分子）の構造'!K$53), NA())</f>
        <v>2759</v>
      </c>
      <c r="J67" s="157" t="e">
        <f>NA()</f>
        <v>#N/A</v>
      </c>
      <c r="K67" s="157" t="e">
        <f>NA()</f>
        <v>#N/A</v>
      </c>
      <c r="L67" s="157">
        <f>IF(ISNUMBER('将来負担比率（分子）の構造'!L$53), IF('将来負担比率（分子）の構造'!L$53 &lt; 0, 0, '将来負担比率（分子）の構造'!L$53), NA())</f>
        <v>1957</v>
      </c>
      <c r="M67" s="157" t="e">
        <f>NA()</f>
        <v>#N/A</v>
      </c>
      <c r="N67" s="157" t="e">
        <f>NA()</f>
        <v>#N/A</v>
      </c>
      <c r="O67" s="157">
        <f>IF(ISNUMBER('将来負担比率（分子）の構造'!M$53), IF('将来負担比率（分子）の構造'!M$53 &lt; 0, 0, '将来負担比率（分子）の構造'!M$53), NA())</f>
        <v>2478</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1821</v>
      </c>
      <c r="C72" s="161">
        <f>基金残高に係る経年分析!G55</f>
        <v>1846</v>
      </c>
      <c r="D72" s="161">
        <f>基金残高に係る経年分析!H55</f>
        <v>1447</v>
      </c>
    </row>
    <row r="73" spans="1:16" x14ac:dyDescent="0.15">
      <c r="A73" s="160" t="s">
        <v>74</v>
      </c>
      <c r="B73" s="161">
        <f>基金残高に係る経年分析!F56</f>
        <v>176</v>
      </c>
      <c r="C73" s="161">
        <f>基金残高に係る経年分析!G56</f>
        <v>177</v>
      </c>
      <c r="D73" s="161">
        <f>基金残高に係る経年分析!H56</f>
        <v>178</v>
      </c>
    </row>
    <row r="74" spans="1:16" x14ac:dyDescent="0.15">
      <c r="A74" s="160" t="s">
        <v>75</v>
      </c>
      <c r="B74" s="161">
        <f>基金残高に係る経年分析!F57</f>
        <v>1607</v>
      </c>
      <c r="C74" s="161">
        <f>基金残高に係る経年分析!G57</f>
        <v>2260</v>
      </c>
      <c r="D74" s="161">
        <f>基金残高に係る経年分析!H57</f>
        <v>2873</v>
      </c>
    </row>
  </sheetData>
  <sheetProtection algorithmName="SHA-512" hashValue="bCysC8/JFRh0xpdIJorC6NC5JIYryES3AFG/V0TX5tXce1onYbAHhYU+XBhkjhvs67iaKqKZgZkhc9PhqsQmGA==" saltValue="yTq1J56dnaIrpZiZ+OQUS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70" zoomScaleNormal="7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203</v>
      </c>
      <c r="DI1" s="590"/>
      <c r="DJ1" s="590"/>
      <c r="DK1" s="590"/>
      <c r="DL1" s="590"/>
      <c r="DM1" s="590"/>
      <c r="DN1" s="591"/>
      <c r="DO1" s="196"/>
      <c r="DP1" s="589" t="s">
        <v>204</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15">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592" t="s">
        <v>206</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207</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208</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15">
      <c r="B4" s="592" t="s">
        <v>1</v>
      </c>
      <c r="C4" s="593"/>
      <c r="D4" s="593"/>
      <c r="E4" s="593"/>
      <c r="F4" s="593"/>
      <c r="G4" s="593"/>
      <c r="H4" s="593"/>
      <c r="I4" s="593"/>
      <c r="J4" s="593"/>
      <c r="K4" s="593"/>
      <c r="L4" s="593"/>
      <c r="M4" s="593"/>
      <c r="N4" s="593"/>
      <c r="O4" s="593"/>
      <c r="P4" s="593"/>
      <c r="Q4" s="594"/>
      <c r="R4" s="592" t="s">
        <v>209</v>
      </c>
      <c r="S4" s="593"/>
      <c r="T4" s="593"/>
      <c r="U4" s="593"/>
      <c r="V4" s="593"/>
      <c r="W4" s="593"/>
      <c r="X4" s="593"/>
      <c r="Y4" s="594"/>
      <c r="Z4" s="592" t="s">
        <v>210</v>
      </c>
      <c r="AA4" s="593"/>
      <c r="AB4" s="593"/>
      <c r="AC4" s="594"/>
      <c r="AD4" s="592" t="s">
        <v>211</v>
      </c>
      <c r="AE4" s="593"/>
      <c r="AF4" s="593"/>
      <c r="AG4" s="593"/>
      <c r="AH4" s="593"/>
      <c r="AI4" s="593"/>
      <c r="AJ4" s="593"/>
      <c r="AK4" s="594"/>
      <c r="AL4" s="592" t="s">
        <v>210</v>
      </c>
      <c r="AM4" s="593"/>
      <c r="AN4" s="593"/>
      <c r="AO4" s="594"/>
      <c r="AP4" s="595" t="s">
        <v>212</v>
      </c>
      <c r="AQ4" s="595"/>
      <c r="AR4" s="595"/>
      <c r="AS4" s="595"/>
      <c r="AT4" s="595"/>
      <c r="AU4" s="595"/>
      <c r="AV4" s="595"/>
      <c r="AW4" s="595"/>
      <c r="AX4" s="595"/>
      <c r="AY4" s="595"/>
      <c r="AZ4" s="595"/>
      <c r="BA4" s="595"/>
      <c r="BB4" s="595"/>
      <c r="BC4" s="595"/>
      <c r="BD4" s="595"/>
      <c r="BE4" s="595"/>
      <c r="BF4" s="595"/>
      <c r="BG4" s="595" t="s">
        <v>213</v>
      </c>
      <c r="BH4" s="595"/>
      <c r="BI4" s="595"/>
      <c r="BJ4" s="595"/>
      <c r="BK4" s="595"/>
      <c r="BL4" s="595"/>
      <c r="BM4" s="595"/>
      <c r="BN4" s="595"/>
      <c r="BO4" s="595" t="s">
        <v>210</v>
      </c>
      <c r="BP4" s="595"/>
      <c r="BQ4" s="595"/>
      <c r="BR4" s="595"/>
      <c r="BS4" s="595" t="s">
        <v>214</v>
      </c>
      <c r="BT4" s="595"/>
      <c r="BU4" s="595"/>
      <c r="BV4" s="595"/>
      <c r="BW4" s="595"/>
      <c r="BX4" s="595"/>
      <c r="BY4" s="595"/>
      <c r="BZ4" s="595"/>
      <c r="CA4" s="595"/>
      <c r="CB4" s="595"/>
      <c r="CD4" s="592" t="s">
        <v>215</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15">
      <c r="B5" s="596" t="s">
        <v>216</v>
      </c>
      <c r="C5" s="597"/>
      <c r="D5" s="597"/>
      <c r="E5" s="597"/>
      <c r="F5" s="597"/>
      <c r="G5" s="597"/>
      <c r="H5" s="597"/>
      <c r="I5" s="597"/>
      <c r="J5" s="597"/>
      <c r="K5" s="597"/>
      <c r="L5" s="597"/>
      <c r="M5" s="597"/>
      <c r="N5" s="597"/>
      <c r="O5" s="597"/>
      <c r="P5" s="597"/>
      <c r="Q5" s="598"/>
      <c r="R5" s="599">
        <v>2034409</v>
      </c>
      <c r="S5" s="600"/>
      <c r="T5" s="600"/>
      <c r="U5" s="600"/>
      <c r="V5" s="600"/>
      <c r="W5" s="600"/>
      <c r="X5" s="600"/>
      <c r="Y5" s="601"/>
      <c r="Z5" s="602">
        <v>10.9</v>
      </c>
      <c r="AA5" s="602"/>
      <c r="AB5" s="602"/>
      <c r="AC5" s="602"/>
      <c r="AD5" s="603">
        <v>1952092</v>
      </c>
      <c r="AE5" s="603"/>
      <c r="AF5" s="603"/>
      <c r="AG5" s="603"/>
      <c r="AH5" s="603"/>
      <c r="AI5" s="603"/>
      <c r="AJ5" s="603"/>
      <c r="AK5" s="603"/>
      <c r="AL5" s="604">
        <v>25.9</v>
      </c>
      <c r="AM5" s="605"/>
      <c r="AN5" s="605"/>
      <c r="AO5" s="606"/>
      <c r="AP5" s="596" t="s">
        <v>217</v>
      </c>
      <c r="AQ5" s="597"/>
      <c r="AR5" s="597"/>
      <c r="AS5" s="597"/>
      <c r="AT5" s="597"/>
      <c r="AU5" s="597"/>
      <c r="AV5" s="597"/>
      <c r="AW5" s="597"/>
      <c r="AX5" s="597"/>
      <c r="AY5" s="597"/>
      <c r="AZ5" s="597"/>
      <c r="BA5" s="597"/>
      <c r="BB5" s="597"/>
      <c r="BC5" s="597"/>
      <c r="BD5" s="597"/>
      <c r="BE5" s="597"/>
      <c r="BF5" s="598"/>
      <c r="BG5" s="610">
        <v>1952092</v>
      </c>
      <c r="BH5" s="611"/>
      <c r="BI5" s="611"/>
      <c r="BJ5" s="611"/>
      <c r="BK5" s="611"/>
      <c r="BL5" s="611"/>
      <c r="BM5" s="611"/>
      <c r="BN5" s="612"/>
      <c r="BO5" s="613">
        <v>96</v>
      </c>
      <c r="BP5" s="613"/>
      <c r="BQ5" s="613"/>
      <c r="BR5" s="613"/>
      <c r="BS5" s="614">
        <v>107600</v>
      </c>
      <c r="BT5" s="614"/>
      <c r="BU5" s="614"/>
      <c r="BV5" s="614"/>
      <c r="BW5" s="614"/>
      <c r="BX5" s="614"/>
      <c r="BY5" s="614"/>
      <c r="BZ5" s="614"/>
      <c r="CA5" s="614"/>
      <c r="CB5" s="618"/>
      <c r="CD5" s="592" t="s">
        <v>212</v>
      </c>
      <c r="CE5" s="593"/>
      <c r="CF5" s="593"/>
      <c r="CG5" s="593"/>
      <c r="CH5" s="593"/>
      <c r="CI5" s="593"/>
      <c r="CJ5" s="593"/>
      <c r="CK5" s="593"/>
      <c r="CL5" s="593"/>
      <c r="CM5" s="593"/>
      <c r="CN5" s="593"/>
      <c r="CO5" s="593"/>
      <c r="CP5" s="593"/>
      <c r="CQ5" s="594"/>
      <c r="CR5" s="592" t="s">
        <v>218</v>
      </c>
      <c r="CS5" s="593"/>
      <c r="CT5" s="593"/>
      <c r="CU5" s="593"/>
      <c r="CV5" s="593"/>
      <c r="CW5" s="593"/>
      <c r="CX5" s="593"/>
      <c r="CY5" s="594"/>
      <c r="CZ5" s="592" t="s">
        <v>210</v>
      </c>
      <c r="DA5" s="593"/>
      <c r="DB5" s="593"/>
      <c r="DC5" s="594"/>
      <c r="DD5" s="592" t="s">
        <v>219</v>
      </c>
      <c r="DE5" s="593"/>
      <c r="DF5" s="593"/>
      <c r="DG5" s="593"/>
      <c r="DH5" s="593"/>
      <c r="DI5" s="593"/>
      <c r="DJ5" s="593"/>
      <c r="DK5" s="593"/>
      <c r="DL5" s="593"/>
      <c r="DM5" s="593"/>
      <c r="DN5" s="593"/>
      <c r="DO5" s="593"/>
      <c r="DP5" s="594"/>
      <c r="DQ5" s="592" t="s">
        <v>220</v>
      </c>
      <c r="DR5" s="593"/>
      <c r="DS5" s="593"/>
      <c r="DT5" s="593"/>
      <c r="DU5" s="593"/>
      <c r="DV5" s="593"/>
      <c r="DW5" s="593"/>
      <c r="DX5" s="593"/>
      <c r="DY5" s="593"/>
      <c r="DZ5" s="593"/>
      <c r="EA5" s="593"/>
      <c r="EB5" s="593"/>
      <c r="EC5" s="594"/>
    </row>
    <row r="6" spans="2:143" ht="11.25" customHeight="1" x14ac:dyDescent="0.15">
      <c r="B6" s="607" t="s">
        <v>221</v>
      </c>
      <c r="C6" s="608"/>
      <c r="D6" s="608"/>
      <c r="E6" s="608"/>
      <c r="F6" s="608"/>
      <c r="G6" s="608"/>
      <c r="H6" s="608"/>
      <c r="I6" s="608"/>
      <c r="J6" s="608"/>
      <c r="K6" s="608"/>
      <c r="L6" s="608"/>
      <c r="M6" s="608"/>
      <c r="N6" s="608"/>
      <c r="O6" s="608"/>
      <c r="P6" s="608"/>
      <c r="Q6" s="609"/>
      <c r="R6" s="610">
        <v>105228</v>
      </c>
      <c r="S6" s="611"/>
      <c r="T6" s="611"/>
      <c r="U6" s="611"/>
      <c r="V6" s="611"/>
      <c r="W6" s="611"/>
      <c r="X6" s="611"/>
      <c r="Y6" s="612"/>
      <c r="Z6" s="613">
        <v>0.6</v>
      </c>
      <c r="AA6" s="613"/>
      <c r="AB6" s="613"/>
      <c r="AC6" s="613"/>
      <c r="AD6" s="614">
        <v>105228</v>
      </c>
      <c r="AE6" s="614"/>
      <c r="AF6" s="614"/>
      <c r="AG6" s="614"/>
      <c r="AH6" s="614"/>
      <c r="AI6" s="614"/>
      <c r="AJ6" s="614"/>
      <c r="AK6" s="614"/>
      <c r="AL6" s="615">
        <v>1.4</v>
      </c>
      <c r="AM6" s="616"/>
      <c r="AN6" s="616"/>
      <c r="AO6" s="617"/>
      <c r="AP6" s="607" t="s">
        <v>222</v>
      </c>
      <c r="AQ6" s="608"/>
      <c r="AR6" s="608"/>
      <c r="AS6" s="608"/>
      <c r="AT6" s="608"/>
      <c r="AU6" s="608"/>
      <c r="AV6" s="608"/>
      <c r="AW6" s="608"/>
      <c r="AX6" s="608"/>
      <c r="AY6" s="608"/>
      <c r="AZ6" s="608"/>
      <c r="BA6" s="608"/>
      <c r="BB6" s="608"/>
      <c r="BC6" s="608"/>
      <c r="BD6" s="608"/>
      <c r="BE6" s="608"/>
      <c r="BF6" s="609"/>
      <c r="BG6" s="610">
        <v>1952092</v>
      </c>
      <c r="BH6" s="611"/>
      <c r="BI6" s="611"/>
      <c r="BJ6" s="611"/>
      <c r="BK6" s="611"/>
      <c r="BL6" s="611"/>
      <c r="BM6" s="611"/>
      <c r="BN6" s="612"/>
      <c r="BO6" s="613">
        <v>96</v>
      </c>
      <c r="BP6" s="613"/>
      <c r="BQ6" s="613"/>
      <c r="BR6" s="613"/>
      <c r="BS6" s="614">
        <v>107600</v>
      </c>
      <c r="BT6" s="614"/>
      <c r="BU6" s="614"/>
      <c r="BV6" s="614"/>
      <c r="BW6" s="614"/>
      <c r="BX6" s="614"/>
      <c r="BY6" s="614"/>
      <c r="BZ6" s="614"/>
      <c r="CA6" s="614"/>
      <c r="CB6" s="618"/>
      <c r="CD6" s="596" t="s">
        <v>223</v>
      </c>
      <c r="CE6" s="597"/>
      <c r="CF6" s="597"/>
      <c r="CG6" s="597"/>
      <c r="CH6" s="597"/>
      <c r="CI6" s="597"/>
      <c r="CJ6" s="597"/>
      <c r="CK6" s="597"/>
      <c r="CL6" s="597"/>
      <c r="CM6" s="597"/>
      <c r="CN6" s="597"/>
      <c r="CO6" s="597"/>
      <c r="CP6" s="597"/>
      <c r="CQ6" s="598"/>
      <c r="CR6" s="610">
        <v>128722</v>
      </c>
      <c r="CS6" s="611"/>
      <c r="CT6" s="611"/>
      <c r="CU6" s="611"/>
      <c r="CV6" s="611"/>
      <c r="CW6" s="611"/>
      <c r="CX6" s="611"/>
      <c r="CY6" s="612"/>
      <c r="CZ6" s="604">
        <v>0.7</v>
      </c>
      <c r="DA6" s="605"/>
      <c r="DB6" s="605"/>
      <c r="DC6" s="621"/>
      <c r="DD6" s="619" t="s">
        <v>122</v>
      </c>
      <c r="DE6" s="611"/>
      <c r="DF6" s="611"/>
      <c r="DG6" s="611"/>
      <c r="DH6" s="611"/>
      <c r="DI6" s="611"/>
      <c r="DJ6" s="611"/>
      <c r="DK6" s="611"/>
      <c r="DL6" s="611"/>
      <c r="DM6" s="611"/>
      <c r="DN6" s="611"/>
      <c r="DO6" s="611"/>
      <c r="DP6" s="612"/>
      <c r="DQ6" s="619">
        <v>128256</v>
      </c>
      <c r="DR6" s="611"/>
      <c r="DS6" s="611"/>
      <c r="DT6" s="611"/>
      <c r="DU6" s="611"/>
      <c r="DV6" s="611"/>
      <c r="DW6" s="611"/>
      <c r="DX6" s="611"/>
      <c r="DY6" s="611"/>
      <c r="DZ6" s="611"/>
      <c r="EA6" s="611"/>
      <c r="EB6" s="611"/>
      <c r="EC6" s="620"/>
    </row>
    <row r="7" spans="2:143" ht="11.25" customHeight="1" x14ac:dyDescent="0.15">
      <c r="B7" s="607" t="s">
        <v>224</v>
      </c>
      <c r="C7" s="608"/>
      <c r="D7" s="608"/>
      <c r="E7" s="608"/>
      <c r="F7" s="608"/>
      <c r="G7" s="608"/>
      <c r="H7" s="608"/>
      <c r="I7" s="608"/>
      <c r="J7" s="608"/>
      <c r="K7" s="608"/>
      <c r="L7" s="608"/>
      <c r="M7" s="608"/>
      <c r="N7" s="608"/>
      <c r="O7" s="608"/>
      <c r="P7" s="608"/>
      <c r="Q7" s="609"/>
      <c r="R7" s="610">
        <v>863</v>
      </c>
      <c r="S7" s="611"/>
      <c r="T7" s="611"/>
      <c r="U7" s="611"/>
      <c r="V7" s="611"/>
      <c r="W7" s="611"/>
      <c r="X7" s="611"/>
      <c r="Y7" s="612"/>
      <c r="Z7" s="613">
        <v>0</v>
      </c>
      <c r="AA7" s="613"/>
      <c r="AB7" s="613"/>
      <c r="AC7" s="613"/>
      <c r="AD7" s="614">
        <v>863</v>
      </c>
      <c r="AE7" s="614"/>
      <c r="AF7" s="614"/>
      <c r="AG7" s="614"/>
      <c r="AH7" s="614"/>
      <c r="AI7" s="614"/>
      <c r="AJ7" s="614"/>
      <c r="AK7" s="614"/>
      <c r="AL7" s="615">
        <v>0</v>
      </c>
      <c r="AM7" s="616"/>
      <c r="AN7" s="616"/>
      <c r="AO7" s="617"/>
      <c r="AP7" s="607" t="s">
        <v>225</v>
      </c>
      <c r="AQ7" s="608"/>
      <c r="AR7" s="608"/>
      <c r="AS7" s="608"/>
      <c r="AT7" s="608"/>
      <c r="AU7" s="608"/>
      <c r="AV7" s="608"/>
      <c r="AW7" s="608"/>
      <c r="AX7" s="608"/>
      <c r="AY7" s="608"/>
      <c r="AZ7" s="608"/>
      <c r="BA7" s="608"/>
      <c r="BB7" s="608"/>
      <c r="BC7" s="608"/>
      <c r="BD7" s="608"/>
      <c r="BE7" s="608"/>
      <c r="BF7" s="609"/>
      <c r="BG7" s="610">
        <v>889344</v>
      </c>
      <c r="BH7" s="611"/>
      <c r="BI7" s="611"/>
      <c r="BJ7" s="611"/>
      <c r="BK7" s="611"/>
      <c r="BL7" s="611"/>
      <c r="BM7" s="611"/>
      <c r="BN7" s="612"/>
      <c r="BO7" s="613">
        <v>43.7</v>
      </c>
      <c r="BP7" s="613"/>
      <c r="BQ7" s="613"/>
      <c r="BR7" s="613"/>
      <c r="BS7" s="614">
        <v>50359</v>
      </c>
      <c r="BT7" s="614"/>
      <c r="BU7" s="614"/>
      <c r="BV7" s="614"/>
      <c r="BW7" s="614"/>
      <c r="BX7" s="614"/>
      <c r="BY7" s="614"/>
      <c r="BZ7" s="614"/>
      <c r="CA7" s="614"/>
      <c r="CB7" s="618"/>
      <c r="CD7" s="607" t="s">
        <v>226</v>
      </c>
      <c r="CE7" s="608"/>
      <c r="CF7" s="608"/>
      <c r="CG7" s="608"/>
      <c r="CH7" s="608"/>
      <c r="CI7" s="608"/>
      <c r="CJ7" s="608"/>
      <c r="CK7" s="608"/>
      <c r="CL7" s="608"/>
      <c r="CM7" s="608"/>
      <c r="CN7" s="608"/>
      <c r="CO7" s="608"/>
      <c r="CP7" s="608"/>
      <c r="CQ7" s="609"/>
      <c r="CR7" s="610">
        <v>3175469</v>
      </c>
      <c r="CS7" s="611"/>
      <c r="CT7" s="611"/>
      <c r="CU7" s="611"/>
      <c r="CV7" s="611"/>
      <c r="CW7" s="611"/>
      <c r="CX7" s="611"/>
      <c r="CY7" s="612"/>
      <c r="CZ7" s="613">
        <v>17.600000000000001</v>
      </c>
      <c r="DA7" s="613"/>
      <c r="DB7" s="613"/>
      <c r="DC7" s="613"/>
      <c r="DD7" s="619">
        <v>112635</v>
      </c>
      <c r="DE7" s="611"/>
      <c r="DF7" s="611"/>
      <c r="DG7" s="611"/>
      <c r="DH7" s="611"/>
      <c r="DI7" s="611"/>
      <c r="DJ7" s="611"/>
      <c r="DK7" s="611"/>
      <c r="DL7" s="611"/>
      <c r="DM7" s="611"/>
      <c r="DN7" s="611"/>
      <c r="DO7" s="611"/>
      <c r="DP7" s="612"/>
      <c r="DQ7" s="619">
        <v>1536875</v>
      </c>
      <c r="DR7" s="611"/>
      <c r="DS7" s="611"/>
      <c r="DT7" s="611"/>
      <c r="DU7" s="611"/>
      <c r="DV7" s="611"/>
      <c r="DW7" s="611"/>
      <c r="DX7" s="611"/>
      <c r="DY7" s="611"/>
      <c r="DZ7" s="611"/>
      <c r="EA7" s="611"/>
      <c r="EB7" s="611"/>
      <c r="EC7" s="620"/>
    </row>
    <row r="8" spans="2:143" ht="11.25" customHeight="1" x14ac:dyDescent="0.15">
      <c r="B8" s="607" t="s">
        <v>227</v>
      </c>
      <c r="C8" s="608"/>
      <c r="D8" s="608"/>
      <c r="E8" s="608"/>
      <c r="F8" s="608"/>
      <c r="G8" s="608"/>
      <c r="H8" s="608"/>
      <c r="I8" s="608"/>
      <c r="J8" s="608"/>
      <c r="K8" s="608"/>
      <c r="L8" s="608"/>
      <c r="M8" s="608"/>
      <c r="N8" s="608"/>
      <c r="O8" s="608"/>
      <c r="P8" s="608"/>
      <c r="Q8" s="609"/>
      <c r="R8" s="610">
        <v>8227</v>
      </c>
      <c r="S8" s="611"/>
      <c r="T8" s="611"/>
      <c r="U8" s="611"/>
      <c r="V8" s="611"/>
      <c r="W8" s="611"/>
      <c r="X8" s="611"/>
      <c r="Y8" s="612"/>
      <c r="Z8" s="613">
        <v>0</v>
      </c>
      <c r="AA8" s="613"/>
      <c r="AB8" s="613"/>
      <c r="AC8" s="613"/>
      <c r="AD8" s="614">
        <v>8227</v>
      </c>
      <c r="AE8" s="614"/>
      <c r="AF8" s="614"/>
      <c r="AG8" s="614"/>
      <c r="AH8" s="614"/>
      <c r="AI8" s="614"/>
      <c r="AJ8" s="614"/>
      <c r="AK8" s="614"/>
      <c r="AL8" s="615">
        <v>0.1</v>
      </c>
      <c r="AM8" s="616"/>
      <c r="AN8" s="616"/>
      <c r="AO8" s="617"/>
      <c r="AP8" s="607" t="s">
        <v>228</v>
      </c>
      <c r="AQ8" s="608"/>
      <c r="AR8" s="608"/>
      <c r="AS8" s="608"/>
      <c r="AT8" s="608"/>
      <c r="AU8" s="608"/>
      <c r="AV8" s="608"/>
      <c r="AW8" s="608"/>
      <c r="AX8" s="608"/>
      <c r="AY8" s="608"/>
      <c r="AZ8" s="608"/>
      <c r="BA8" s="608"/>
      <c r="BB8" s="608"/>
      <c r="BC8" s="608"/>
      <c r="BD8" s="608"/>
      <c r="BE8" s="608"/>
      <c r="BF8" s="609"/>
      <c r="BG8" s="610">
        <v>23022</v>
      </c>
      <c r="BH8" s="611"/>
      <c r="BI8" s="611"/>
      <c r="BJ8" s="611"/>
      <c r="BK8" s="611"/>
      <c r="BL8" s="611"/>
      <c r="BM8" s="611"/>
      <c r="BN8" s="612"/>
      <c r="BO8" s="613">
        <v>1.1000000000000001</v>
      </c>
      <c r="BP8" s="613"/>
      <c r="BQ8" s="613"/>
      <c r="BR8" s="613"/>
      <c r="BS8" s="614" t="s">
        <v>122</v>
      </c>
      <c r="BT8" s="614"/>
      <c r="BU8" s="614"/>
      <c r="BV8" s="614"/>
      <c r="BW8" s="614"/>
      <c r="BX8" s="614"/>
      <c r="BY8" s="614"/>
      <c r="BZ8" s="614"/>
      <c r="CA8" s="614"/>
      <c r="CB8" s="618"/>
      <c r="CD8" s="607" t="s">
        <v>229</v>
      </c>
      <c r="CE8" s="608"/>
      <c r="CF8" s="608"/>
      <c r="CG8" s="608"/>
      <c r="CH8" s="608"/>
      <c r="CI8" s="608"/>
      <c r="CJ8" s="608"/>
      <c r="CK8" s="608"/>
      <c r="CL8" s="608"/>
      <c r="CM8" s="608"/>
      <c r="CN8" s="608"/>
      <c r="CO8" s="608"/>
      <c r="CP8" s="608"/>
      <c r="CQ8" s="609"/>
      <c r="CR8" s="610">
        <v>3994779</v>
      </c>
      <c r="CS8" s="611"/>
      <c r="CT8" s="611"/>
      <c r="CU8" s="611"/>
      <c r="CV8" s="611"/>
      <c r="CW8" s="611"/>
      <c r="CX8" s="611"/>
      <c r="CY8" s="612"/>
      <c r="CZ8" s="613">
        <v>22.1</v>
      </c>
      <c r="DA8" s="613"/>
      <c r="DB8" s="613"/>
      <c r="DC8" s="613"/>
      <c r="DD8" s="619">
        <v>310233</v>
      </c>
      <c r="DE8" s="611"/>
      <c r="DF8" s="611"/>
      <c r="DG8" s="611"/>
      <c r="DH8" s="611"/>
      <c r="DI8" s="611"/>
      <c r="DJ8" s="611"/>
      <c r="DK8" s="611"/>
      <c r="DL8" s="611"/>
      <c r="DM8" s="611"/>
      <c r="DN8" s="611"/>
      <c r="DO8" s="611"/>
      <c r="DP8" s="612"/>
      <c r="DQ8" s="619">
        <v>1913374</v>
      </c>
      <c r="DR8" s="611"/>
      <c r="DS8" s="611"/>
      <c r="DT8" s="611"/>
      <c r="DU8" s="611"/>
      <c r="DV8" s="611"/>
      <c r="DW8" s="611"/>
      <c r="DX8" s="611"/>
      <c r="DY8" s="611"/>
      <c r="DZ8" s="611"/>
      <c r="EA8" s="611"/>
      <c r="EB8" s="611"/>
      <c r="EC8" s="620"/>
    </row>
    <row r="9" spans="2:143" ht="11.25" customHeight="1" x14ac:dyDescent="0.15">
      <c r="B9" s="607" t="s">
        <v>230</v>
      </c>
      <c r="C9" s="608"/>
      <c r="D9" s="608"/>
      <c r="E9" s="608"/>
      <c r="F9" s="608"/>
      <c r="G9" s="608"/>
      <c r="H9" s="608"/>
      <c r="I9" s="608"/>
      <c r="J9" s="608"/>
      <c r="K9" s="608"/>
      <c r="L9" s="608"/>
      <c r="M9" s="608"/>
      <c r="N9" s="608"/>
      <c r="O9" s="608"/>
      <c r="P9" s="608"/>
      <c r="Q9" s="609"/>
      <c r="R9" s="610">
        <v>12693</v>
      </c>
      <c r="S9" s="611"/>
      <c r="T9" s="611"/>
      <c r="U9" s="611"/>
      <c r="V9" s="611"/>
      <c r="W9" s="611"/>
      <c r="X9" s="611"/>
      <c r="Y9" s="612"/>
      <c r="Z9" s="613">
        <v>0.1</v>
      </c>
      <c r="AA9" s="613"/>
      <c r="AB9" s="613"/>
      <c r="AC9" s="613"/>
      <c r="AD9" s="614">
        <v>12693</v>
      </c>
      <c r="AE9" s="614"/>
      <c r="AF9" s="614"/>
      <c r="AG9" s="614"/>
      <c r="AH9" s="614"/>
      <c r="AI9" s="614"/>
      <c r="AJ9" s="614"/>
      <c r="AK9" s="614"/>
      <c r="AL9" s="615">
        <v>0.2</v>
      </c>
      <c r="AM9" s="616"/>
      <c r="AN9" s="616"/>
      <c r="AO9" s="617"/>
      <c r="AP9" s="607" t="s">
        <v>231</v>
      </c>
      <c r="AQ9" s="608"/>
      <c r="AR9" s="608"/>
      <c r="AS9" s="608"/>
      <c r="AT9" s="608"/>
      <c r="AU9" s="608"/>
      <c r="AV9" s="608"/>
      <c r="AW9" s="608"/>
      <c r="AX9" s="608"/>
      <c r="AY9" s="608"/>
      <c r="AZ9" s="608"/>
      <c r="BA9" s="608"/>
      <c r="BB9" s="608"/>
      <c r="BC9" s="608"/>
      <c r="BD9" s="608"/>
      <c r="BE9" s="608"/>
      <c r="BF9" s="609"/>
      <c r="BG9" s="610">
        <v>658681</v>
      </c>
      <c r="BH9" s="611"/>
      <c r="BI9" s="611"/>
      <c r="BJ9" s="611"/>
      <c r="BK9" s="611"/>
      <c r="BL9" s="611"/>
      <c r="BM9" s="611"/>
      <c r="BN9" s="612"/>
      <c r="BO9" s="613">
        <v>32.4</v>
      </c>
      <c r="BP9" s="613"/>
      <c r="BQ9" s="613"/>
      <c r="BR9" s="613"/>
      <c r="BS9" s="614" t="s">
        <v>122</v>
      </c>
      <c r="BT9" s="614"/>
      <c r="BU9" s="614"/>
      <c r="BV9" s="614"/>
      <c r="BW9" s="614"/>
      <c r="BX9" s="614"/>
      <c r="BY9" s="614"/>
      <c r="BZ9" s="614"/>
      <c r="CA9" s="614"/>
      <c r="CB9" s="618"/>
      <c r="CD9" s="607" t="s">
        <v>232</v>
      </c>
      <c r="CE9" s="608"/>
      <c r="CF9" s="608"/>
      <c r="CG9" s="608"/>
      <c r="CH9" s="608"/>
      <c r="CI9" s="608"/>
      <c r="CJ9" s="608"/>
      <c r="CK9" s="608"/>
      <c r="CL9" s="608"/>
      <c r="CM9" s="608"/>
      <c r="CN9" s="608"/>
      <c r="CO9" s="608"/>
      <c r="CP9" s="608"/>
      <c r="CQ9" s="609"/>
      <c r="CR9" s="610">
        <v>2799863</v>
      </c>
      <c r="CS9" s="611"/>
      <c r="CT9" s="611"/>
      <c r="CU9" s="611"/>
      <c r="CV9" s="611"/>
      <c r="CW9" s="611"/>
      <c r="CX9" s="611"/>
      <c r="CY9" s="612"/>
      <c r="CZ9" s="613">
        <v>15.5</v>
      </c>
      <c r="DA9" s="613"/>
      <c r="DB9" s="613"/>
      <c r="DC9" s="613"/>
      <c r="DD9" s="619">
        <v>38390</v>
      </c>
      <c r="DE9" s="611"/>
      <c r="DF9" s="611"/>
      <c r="DG9" s="611"/>
      <c r="DH9" s="611"/>
      <c r="DI9" s="611"/>
      <c r="DJ9" s="611"/>
      <c r="DK9" s="611"/>
      <c r="DL9" s="611"/>
      <c r="DM9" s="611"/>
      <c r="DN9" s="611"/>
      <c r="DO9" s="611"/>
      <c r="DP9" s="612"/>
      <c r="DQ9" s="619">
        <v>2582787</v>
      </c>
      <c r="DR9" s="611"/>
      <c r="DS9" s="611"/>
      <c r="DT9" s="611"/>
      <c r="DU9" s="611"/>
      <c r="DV9" s="611"/>
      <c r="DW9" s="611"/>
      <c r="DX9" s="611"/>
      <c r="DY9" s="611"/>
      <c r="DZ9" s="611"/>
      <c r="EA9" s="611"/>
      <c r="EB9" s="611"/>
      <c r="EC9" s="620"/>
    </row>
    <row r="10" spans="2:143" ht="11.25" customHeight="1" x14ac:dyDescent="0.15">
      <c r="B10" s="607" t="s">
        <v>233</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234</v>
      </c>
      <c r="AQ10" s="608"/>
      <c r="AR10" s="608"/>
      <c r="AS10" s="608"/>
      <c r="AT10" s="608"/>
      <c r="AU10" s="608"/>
      <c r="AV10" s="608"/>
      <c r="AW10" s="608"/>
      <c r="AX10" s="608"/>
      <c r="AY10" s="608"/>
      <c r="AZ10" s="608"/>
      <c r="BA10" s="608"/>
      <c r="BB10" s="608"/>
      <c r="BC10" s="608"/>
      <c r="BD10" s="608"/>
      <c r="BE10" s="608"/>
      <c r="BF10" s="609"/>
      <c r="BG10" s="610">
        <v>75810</v>
      </c>
      <c r="BH10" s="611"/>
      <c r="BI10" s="611"/>
      <c r="BJ10" s="611"/>
      <c r="BK10" s="611"/>
      <c r="BL10" s="611"/>
      <c r="BM10" s="611"/>
      <c r="BN10" s="612"/>
      <c r="BO10" s="613">
        <v>3.7</v>
      </c>
      <c r="BP10" s="613"/>
      <c r="BQ10" s="613"/>
      <c r="BR10" s="613"/>
      <c r="BS10" s="614">
        <v>12693</v>
      </c>
      <c r="BT10" s="614"/>
      <c r="BU10" s="614"/>
      <c r="BV10" s="614"/>
      <c r="BW10" s="614"/>
      <c r="BX10" s="614"/>
      <c r="BY10" s="614"/>
      <c r="BZ10" s="614"/>
      <c r="CA10" s="614"/>
      <c r="CB10" s="618"/>
      <c r="CD10" s="607" t="s">
        <v>235</v>
      </c>
      <c r="CE10" s="608"/>
      <c r="CF10" s="608"/>
      <c r="CG10" s="608"/>
      <c r="CH10" s="608"/>
      <c r="CI10" s="608"/>
      <c r="CJ10" s="608"/>
      <c r="CK10" s="608"/>
      <c r="CL10" s="608"/>
      <c r="CM10" s="608"/>
      <c r="CN10" s="608"/>
      <c r="CO10" s="608"/>
      <c r="CP10" s="608"/>
      <c r="CQ10" s="609"/>
      <c r="CR10" s="610">
        <v>18615</v>
      </c>
      <c r="CS10" s="611"/>
      <c r="CT10" s="611"/>
      <c r="CU10" s="611"/>
      <c r="CV10" s="611"/>
      <c r="CW10" s="611"/>
      <c r="CX10" s="611"/>
      <c r="CY10" s="612"/>
      <c r="CZ10" s="613">
        <v>0.1</v>
      </c>
      <c r="DA10" s="613"/>
      <c r="DB10" s="613"/>
      <c r="DC10" s="613"/>
      <c r="DD10" s="619" t="s">
        <v>122</v>
      </c>
      <c r="DE10" s="611"/>
      <c r="DF10" s="611"/>
      <c r="DG10" s="611"/>
      <c r="DH10" s="611"/>
      <c r="DI10" s="611"/>
      <c r="DJ10" s="611"/>
      <c r="DK10" s="611"/>
      <c r="DL10" s="611"/>
      <c r="DM10" s="611"/>
      <c r="DN10" s="611"/>
      <c r="DO10" s="611"/>
      <c r="DP10" s="612"/>
      <c r="DQ10" s="619">
        <v>18615</v>
      </c>
      <c r="DR10" s="611"/>
      <c r="DS10" s="611"/>
      <c r="DT10" s="611"/>
      <c r="DU10" s="611"/>
      <c r="DV10" s="611"/>
      <c r="DW10" s="611"/>
      <c r="DX10" s="611"/>
      <c r="DY10" s="611"/>
      <c r="DZ10" s="611"/>
      <c r="EA10" s="611"/>
      <c r="EB10" s="611"/>
      <c r="EC10" s="620"/>
    </row>
    <row r="11" spans="2:143" ht="11.25" customHeight="1" x14ac:dyDescent="0.15">
      <c r="B11" s="607" t="s">
        <v>236</v>
      </c>
      <c r="C11" s="608"/>
      <c r="D11" s="608"/>
      <c r="E11" s="608"/>
      <c r="F11" s="608"/>
      <c r="G11" s="608"/>
      <c r="H11" s="608"/>
      <c r="I11" s="608"/>
      <c r="J11" s="608"/>
      <c r="K11" s="608"/>
      <c r="L11" s="608"/>
      <c r="M11" s="608"/>
      <c r="N11" s="608"/>
      <c r="O11" s="608"/>
      <c r="P11" s="608"/>
      <c r="Q11" s="609"/>
      <c r="R11" s="610">
        <v>469081</v>
      </c>
      <c r="S11" s="611"/>
      <c r="T11" s="611"/>
      <c r="U11" s="611"/>
      <c r="V11" s="611"/>
      <c r="W11" s="611"/>
      <c r="X11" s="611"/>
      <c r="Y11" s="612"/>
      <c r="Z11" s="615">
        <v>2.5</v>
      </c>
      <c r="AA11" s="616"/>
      <c r="AB11" s="616"/>
      <c r="AC11" s="622"/>
      <c r="AD11" s="619">
        <v>469081</v>
      </c>
      <c r="AE11" s="611"/>
      <c r="AF11" s="611"/>
      <c r="AG11" s="611"/>
      <c r="AH11" s="611"/>
      <c r="AI11" s="611"/>
      <c r="AJ11" s="611"/>
      <c r="AK11" s="612"/>
      <c r="AL11" s="615">
        <v>6.2</v>
      </c>
      <c r="AM11" s="616"/>
      <c r="AN11" s="616"/>
      <c r="AO11" s="617"/>
      <c r="AP11" s="607" t="s">
        <v>237</v>
      </c>
      <c r="AQ11" s="608"/>
      <c r="AR11" s="608"/>
      <c r="AS11" s="608"/>
      <c r="AT11" s="608"/>
      <c r="AU11" s="608"/>
      <c r="AV11" s="608"/>
      <c r="AW11" s="608"/>
      <c r="AX11" s="608"/>
      <c r="AY11" s="608"/>
      <c r="AZ11" s="608"/>
      <c r="BA11" s="608"/>
      <c r="BB11" s="608"/>
      <c r="BC11" s="608"/>
      <c r="BD11" s="608"/>
      <c r="BE11" s="608"/>
      <c r="BF11" s="609"/>
      <c r="BG11" s="610">
        <v>131831</v>
      </c>
      <c r="BH11" s="611"/>
      <c r="BI11" s="611"/>
      <c r="BJ11" s="611"/>
      <c r="BK11" s="611"/>
      <c r="BL11" s="611"/>
      <c r="BM11" s="611"/>
      <c r="BN11" s="612"/>
      <c r="BO11" s="613">
        <v>6.5</v>
      </c>
      <c r="BP11" s="613"/>
      <c r="BQ11" s="613"/>
      <c r="BR11" s="613"/>
      <c r="BS11" s="614">
        <v>37666</v>
      </c>
      <c r="BT11" s="614"/>
      <c r="BU11" s="614"/>
      <c r="BV11" s="614"/>
      <c r="BW11" s="614"/>
      <c r="BX11" s="614"/>
      <c r="BY11" s="614"/>
      <c r="BZ11" s="614"/>
      <c r="CA11" s="614"/>
      <c r="CB11" s="618"/>
      <c r="CD11" s="607" t="s">
        <v>238</v>
      </c>
      <c r="CE11" s="608"/>
      <c r="CF11" s="608"/>
      <c r="CG11" s="608"/>
      <c r="CH11" s="608"/>
      <c r="CI11" s="608"/>
      <c r="CJ11" s="608"/>
      <c r="CK11" s="608"/>
      <c r="CL11" s="608"/>
      <c r="CM11" s="608"/>
      <c r="CN11" s="608"/>
      <c r="CO11" s="608"/>
      <c r="CP11" s="608"/>
      <c r="CQ11" s="609"/>
      <c r="CR11" s="610">
        <v>202653</v>
      </c>
      <c r="CS11" s="611"/>
      <c r="CT11" s="611"/>
      <c r="CU11" s="611"/>
      <c r="CV11" s="611"/>
      <c r="CW11" s="611"/>
      <c r="CX11" s="611"/>
      <c r="CY11" s="612"/>
      <c r="CZ11" s="613">
        <v>1.1000000000000001</v>
      </c>
      <c r="DA11" s="613"/>
      <c r="DB11" s="613"/>
      <c r="DC11" s="613"/>
      <c r="DD11" s="619">
        <v>30470</v>
      </c>
      <c r="DE11" s="611"/>
      <c r="DF11" s="611"/>
      <c r="DG11" s="611"/>
      <c r="DH11" s="611"/>
      <c r="DI11" s="611"/>
      <c r="DJ11" s="611"/>
      <c r="DK11" s="611"/>
      <c r="DL11" s="611"/>
      <c r="DM11" s="611"/>
      <c r="DN11" s="611"/>
      <c r="DO11" s="611"/>
      <c r="DP11" s="612"/>
      <c r="DQ11" s="619">
        <v>100462</v>
      </c>
      <c r="DR11" s="611"/>
      <c r="DS11" s="611"/>
      <c r="DT11" s="611"/>
      <c r="DU11" s="611"/>
      <c r="DV11" s="611"/>
      <c r="DW11" s="611"/>
      <c r="DX11" s="611"/>
      <c r="DY11" s="611"/>
      <c r="DZ11" s="611"/>
      <c r="EA11" s="611"/>
      <c r="EB11" s="611"/>
      <c r="EC11" s="620"/>
    </row>
    <row r="12" spans="2:143" ht="11.25" customHeight="1" x14ac:dyDescent="0.15">
      <c r="B12" s="607" t="s">
        <v>239</v>
      </c>
      <c r="C12" s="608"/>
      <c r="D12" s="608"/>
      <c r="E12" s="608"/>
      <c r="F12" s="608"/>
      <c r="G12" s="608"/>
      <c r="H12" s="608"/>
      <c r="I12" s="608"/>
      <c r="J12" s="608"/>
      <c r="K12" s="608"/>
      <c r="L12" s="608"/>
      <c r="M12" s="608"/>
      <c r="N12" s="608"/>
      <c r="O12" s="608"/>
      <c r="P12" s="608"/>
      <c r="Q12" s="609"/>
      <c r="R12" s="610" t="s">
        <v>122</v>
      </c>
      <c r="S12" s="611"/>
      <c r="T12" s="611"/>
      <c r="U12" s="611"/>
      <c r="V12" s="611"/>
      <c r="W12" s="611"/>
      <c r="X12" s="611"/>
      <c r="Y12" s="612"/>
      <c r="Z12" s="613" t="s">
        <v>122</v>
      </c>
      <c r="AA12" s="613"/>
      <c r="AB12" s="613"/>
      <c r="AC12" s="613"/>
      <c r="AD12" s="614" t="s">
        <v>122</v>
      </c>
      <c r="AE12" s="614"/>
      <c r="AF12" s="614"/>
      <c r="AG12" s="614"/>
      <c r="AH12" s="614"/>
      <c r="AI12" s="614"/>
      <c r="AJ12" s="614"/>
      <c r="AK12" s="614"/>
      <c r="AL12" s="615" t="s">
        <v>122</v>
      </c>
      <c r="AM12" s="616"/>
      <c r="AN12" s="616"/>
      <c r="AO12" s="617"/>
      <c r="AP12" s="607" t="s">
        <v>240</v>
      </c>
      <c r="AQ12" s="608"/>
      <c r="AR12" s="608"/>
      <c r="AS12" s="608"/>
      <c r="AT12" s="608"/>
      <c r="AU12" s="608"/>
      <c r="AV12" s="608"/>
      <c r="AW12" s="608"/>
      <c r="AX12" s="608"/>
      <c r="AY12" s="608"/>
      <c r="AZ12" s="608"/>
      <c r="BA12" s="608"/>
      <c r="BB12" s="608"/>
      <c r="BC12" s="608"/>
      <c r="BD12" s="608"/>
      <c r="BE12" s="608"/>
      <c r="BF12" s="609"/>
      <c r="BG12" s="610">
        <v>859254</v>
      </c>
      <c r="BH12" s="611"/>
      <c r="BI12" s="611"/>
      <c r="BJ12" s="611"/>
      <c r="BK12" s="611"/>
      <c r="BL12" s="611"/>
      <c r="BM12" s="611"/>
      <c r="BN12" s="612"/>
      <c r="BO12" s="613">
        <v>42.2</v>
      </c>
      <c r="BP12" s="613"/>
      <c r="BQ12" s="613"/>
      <c r="BR12" s="613"/>
      <c r="BS12" s="614">
        <v>57241</v>
      </c>
      <c r="BT12" s="614"/>
      <c r="BU12" s="614"/>
      <c r="BV12" s="614"/>
      <c r="BW12" s="614"/>
      <c r="BX12" s="614"/>
      <c r="BY12" s="614"/>
      <c r="BZ12" s="614"/>
      <c r="CA12" s="614"/>
      <c r="CB12" s="618"/>
      <c r="CD12" s="607" t="s">
        <v>241</v>
      </c>
      <c r="CE12" s="608"/>
      <c r="CF12" s="608"/>
      <c r="CG12" s="608"/>
      <c r="CH12" s="608"/>
      <c r="CI12" s="608"/>
      <c r="CJ12" s="608"/>
      <c r="CK12" s="608"/>
      <c r="CL12" s="608"/>
      <c r="CM12" s="608"/>
      <c r="CN12" s="608"/>
      <c r="CO12" s="608"/>
      <c r="CP12" s="608"/>
      <c r="CQ12" s="609"/>
      <c r="CR12" s="610">
        <v>1469201</v>
      </c>
      <c r="CS12" s="611"/>
      <c r="CT12" s="611"/>
      <c r="CU12" s="611"/>
      <c r="CV12" s="611"/>
      <c r="CW12" s="611"/>
      <c r="CX12" s="611"/>
      <c r="CY12" s="612"/>
      <c r="CZ12" s="613">
        <v>8.1</v>
      </c>
      <c r="DA12" s="613"/>
      <c r="DB12" s="613"/>
      <c r="DC12" s="613"/>
      <c r="DD12" s="619">
        <v>1038330</v>
      </c>
      <c r="DE12" s="611"/>
      <c r="DF12" s="611"/>
      <c r="DG12" s="611"/>
      <c r="DH12" s="611"/>
      <c r="DI12" s="611"/>
      <c r="DJ12" s="611"/>
      <c r="DK12" s="611"/>
      <c r="DL12" s="611"/>
      <c r="DM12" s="611"/>
      <c r="DN12" s="611"/>
      <c r="DO12" s="611"/>
      <c r="DP12" s="612"/>
      <c r="DQ12" s="619">
        <v>346786</v>
      </c>
      <c r="DR12" s="611"/>
      <c r="DS12" s="611"/>
      <c r="DT12" s="611"/>
      <c r="DU12" s="611"/>
      <c r="DV12" s="611"/>
      <c r="DW12" s="611"/>
      <c r="DX12" s="611"/>
      <c r="DY12" s="611"/>
      <c r="DZ12" s="611"/>
      <c r="EA12" s="611"/>
      <c r="EB12" s="611"/>
      <c r="EC12" s="620"/>
    </row>
    <row r="13" spans="2:143" ht="11.25" customHeight="1" x14ac:dyDescent="0.15">
      <c r="B13" s="607" t="s">
        <v>242</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243</v>
      </c>
      <c r="AQ13" s="608"/>
      <c r="AR13" s="608"/>
      <c r="AS13" s="608"/>
      <c r="AT13" s="608"/>
      <c r="AU13" s="608"/>
      <c r="AV13" s="608"/>
      <c r="AW13" s="608"/>
      <c r="AX13" s="608"/>
      <c r="AY13" s="608"/>
      <c r="AZ13" s="608"/>
      <c r="BA13" s="608"/>
      <c r="BB13" s="608"/>
      <c r="BC13" s="608"/>
      <c r="BD13" s="608"/>
      <c r="BE13" s="608"/>
      <c r="BF13" s="609"/>
      <c r="BG13" s="610">
        <v>852590</v>
      </c>
      <c r="BH13" s="611"/>
      <c r="BI13" s="611"/>
      <c r="BJ13" s="611"/>
      <c r="BK13" s="611"/>
      <c r="BL13" s="611"/>
      <c r="BM13" s="611"/>
      <c r="BN13" s="612"/>
      <c r="BO13" s="613">
        <v>41.9</v>
      </c>
      <c r="BP13" s="613"/>
      <c r="BQ13" s="613"/>
      <c r="BR13" s="613"/>
      <c r="BS13" s="614">
        <v>57241</v>
      </c>
      <c r="BT13" s="614"/>
      <c r="BU13" s="614"/>
      <c r="BV13" s="614"/>
      <c r="BW13" s="614"/>
      <c r="BX13" s="614"/>
      <c r="BY13" s="614"/>
      <c r="BZ13" s="614"/>
      <c r="CA13" s="614"/>
      <c r="CB13" s="618"/>
      <c r="CD13" s="607" t="s">
        <v>244</v>
      </c>
      <c r="CE13" s="608"/>
      <c r="CF13" s="608"/>
      <c r="CG13" s="608"/>
      <c r="CH13" s="608"/>
      <c r="CI13" s="608"/>
      <c r="CJ13" s="608"/>
      <c r="CK13" s="608"/>
      <c r="CL13" s="608"/>
      <c r="CM13" s="608"/>
      <c r="CN13" s="608"/>
      <c r="CO13" s="608"/>
      <c r="CP13" s="608"/>
      <c r="CQ13" s="609"/>
      <c r="CR13" s="610">
        <v>2671314</v>
      </c>
      <c r="CS13" s="611"/>
      <c r="CT13" s="611"/>
      <c r="CU13" s="611"/>
      <c r="CV13" s="611"/>
      <c r="CW13" s="611"/>
      <c r="CX13" s="611"/>
      <c r="CY13" s="612"/>
      <c r="CZ13" s="613">
        <v>14.8</v>
      </c>
      <c r="DA13" s="613"/>
      <c r="DB13" s="613"/>
      <c r="DC13" s="613"/>
      <c r="DD13" s="619">
        <v>879429</v>
      </c>
      <c r="DE13" s="611"/>
      <c r="DF13" s="611"/>
      <c r="DG13" s="611"/>
      <c r="DH13" s="611"/>
      <c r="DI13" s="611"/>
      <c r="DJ13" s="611"/>
      <c r="DK13" s="611"/>
      <c r="DL13" s="611"/>
      <c r="DM13" s="611"/>
      <c r="DN13" s="611"/>
      <c r="DO13" s="611"/>
      <c r="DP13" s="612"/>
      <c r="DQ13" s="619">
        <v>666941</v>
      </c>
      <c r="DR13" s="611"/>
      <c r="DS13" s="611"/>
      <c r="DT13" s="611"/>
      <c r="DU13" s="611"/>
      <c r="DV13" s="611"/>
      <c r="DW13" s="611"/>
      <c r="DX13" s="611"/>
      <c r="DY13" s="611"/>
      <c r="DZ13" s="611"/>
      <c r="EA13" s="611"/>
      <c r="EB13" s="611"/>
      <c r="EC13" s="620"/>
    </row>
    <row r="14" spans="2:143" ht="11.25" customHeight="1" x14ac:dyDescent="0.15">
      <c r="B14" s="607" t="s">
        <v>245</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246</v>
      </c>
      <c r="AQ14" s="608"/>
      <c r="AR14" s="608"/>
      <c r="AS14" s="608"/>
      <c r="AT14" s="608"/>
      <c r="AU14" s="608"/>
      <c r="AV14" s="608"/>
      <c r="AW14" s="608"/>
      <c r="AX14" s="608"/>
      <c r="AY14" s="608"/>
      <c r="AZ14" s="608"/>
      <c r="BA14" s="608"/>
      <c r="BB14" s="608"/>
      <c r="BC14" s="608"/>
      <c r="BD14" s="608"/>
      <c r="BE14" s="608"/>
      <c r="BF14" s="609"/>
      <c r="BG14" s="610">
        <v>47349</v>
      </c>
      <c r="BH14" s="611"/>
      <c r="BI14" s="611"/>
      <c r="BJ14" s="611"/>
      <c r="BK14" s="611"/>
      <c r="BL14" s="611"/>
      <c r="BM14" s="611"/>
      <c r="BN14" s="612"/>
      <c r="BO14" s="613">
        <v>2.2999999999999998</v>
      </c>
      <c r="BP14" s="613"/>
      <c r="BQ14" s="613"/>
      <c r="BR14" s="613"/>
      <c r="BS14" s="614" t="s">
        <v>122</v>
      </c>
      <c r="BT14" s="614"/>
      <c r="BU14" s="614"/>
      <c r="BV14" s="614"/>
      <c r="BW14" s="614"/>
      <c r="BX14" s="614"/>
      <c r="BY14" s="614"/>
      <c r="BZ14" s="614"/>
      <c r="CA14" s="614"/>
      <c r="CB14" s="618"/>
      <c r="CD14" s="607" t="s">
        <v>247</v>
      </c>
      <c r="CE14" s="608"/>
      <c r="CF14" s="608"/>
      <c r="CG14" s="608"/>
      <c r="CH14" s="608"/>
      <c r="CI14" s="608"/>
      <c r="CJ14" s="608"/>
      <c r="CK14" s="608"/>
      <c r="CL14" s="608"/>
      <c r="CM14" s="608"/>
      <c r="CN14" s="608"/>
      <c r="CO14" s="608"/>
      <c r="CP14" s="608"/>
      <c r="CQ14" s="609"/>
      <c r="CR14" s="610">
        <v>383702</v>
      </c>
      <c r="CS14" s="611"/>
      <c r="CT14" s="611"/>
      <c r="CU14" s="611"/>
      <c r="CV14" s="611"/>
      <c r="CW14" s="611"/>
      <c r="CX14" s="611"/>
      <c r="CY14" s="612"/>
      <c r="CZ14" s="613">
        <v>2.1</v>
      </c>
      <c r="DA14" s="613"/>
      <c r="DB14" s="613"/>
      <c r="DC14" s="613"/>
      <c r="DD14" s="619" t="s">
        <v>122</v>
      </c>
      <c r="DE14" s="611"/>
      <c r="DF14" s="611"/>
      <c r="DG14" s="611"/>
      <c r="DH14" s="611"/>
      <c r="DI14" s="611"/>
      <c r="DJ14" s="611"/>
      <c r="DK14" s="611"/>
      <c r="DL14" s="611"/>
      <c r="DM14" s="611"/>
      <c r="DN14" s="611"/>
      <c r="DO14" s="611"/>
      <c r="DP14" s="612"/>
      <c r="DQ14" s="619">
        <v>377802</v>
      </c>
      <c r="DR14" s="611"/>
      <c r="DS14" s="611"/>
      <c r="DT14" s="611"/>
      <c r="DU14" s="611"/>
      <c r="DV14" s="611"/>
      <c r="DW14" s="611"/>
      <c r="DX14" s="611"/>
      <c r="DY14" s="611"/>
      <c r="DZ14" s="611"/>
      <c r="EA14" s="611"/>
      <c r="EB14" s="611"/>
      <c r="EC14" s="620"/>
    </row>
    <row r="15" spans="2:143" ht="11.25" customHeight="1" x14ac:dyDescent="0.15">
      <c r="B15" s="607" t="s">
        <v>248</v>
      </c>
      <c r="C15" s="608"/>
      <c r="D15" s="608"/>
      <c r="E15" s="608"/>
      <c r="F15" s="608"/>
      <c r="G15" s="608"/>
      <c r="H15" s="608"/>
      <c r="I15" s="608"/>
      <c r="J15" s="608"/>
      <c r="K15" s="608"/>
      <c r="L15" s="608"/>
      <c r="M15" s="608"/>
      <c r="N15" s="608"/>
      <c r="O15" s="608"/>
      <c r="P15" s="608"/>
      <c r="Q15" s="609"/>
      <c r="R15" s="610">
        <v>11229</v>
      </c>
      <c r="S15" s="611"/>
      <c r="T15" s="611"/>
      <c r="U15" s="611"/>
      <c r="V15" s="611"/>
      <c r="W15" s="611"/>
      <c r="X15" s="611"/>
      <c r="Y15" s="612"/>
      <c r="Z15" s="613">
        <v>0.1</v>
      </c>
      <c r="AA15" s="613"/>
      <c r="AB15" s="613"/>
      <c r="AC15" s="613"/>
      <c r="AD15" s="614">
        <v>11229</v>
      </c>
      <c r="AE15" s="614"/>
      <c r="AF15" s="614"/>
      <c r="AG15" s="614"/>
      <c r="AH15" s="614"/>
      <c r="AI15" s="614"/>
      <c r="AJ15" s="614"/>
      <c r="AK15" s="614"/>
      <c r="AL15" s="615">
        <v>0.1</v>
      </c>
      <c r="AM15" s="616"/>
      <c r="AN15" s="616"/>
      <c r="AO15" s="617"/>
      <c r="AP15" s="607" t="s">
        <v>249</v>
      </c>
      <c r="AQ15" s="608"/>
      <c r="AR15" s="608"/>
      <c r="AS15" s="608"/>
      <c r="AT15" s="608"/>
      <c r="AU15" s="608"/>
      <c r="AV15" s="608"/>
      <c r="AW15" s="608"/>
      <c r="AX15" s="608"/>
      <c r="AY15" s="608"/>
      <c r="AZ15" s="608"/>
      <c r="BA15" s="608"/>
      <c r="BB15" s="608"/>
      <c r="BC15" s="608"/>
      <c r="BD15" s="608"/>
      <c r="BE15" s="608"/>
      <c r="BF15" s="609"/>
      <c r="BG15" s="610">
        <v>156145</v>
      </c>
      <c r="BH15" s="611"/>
      <c r="BI15" s="611"/>
      <c r="BJ15" s="611"/>
      <c r="BK15" s="611"/>
      <c r="BL15" s="611"/>
      <c r="BM15" s="611"/>
      <c r="BN15" s="612"/>
      <c r="BO15" s="613">
        <v>7.7</v>
      </c>
      <c r="BP15" s="613"/>
      <c r="BQ15" s="613"/>
      <c r="BR15" s="613"/>
      <c r="BS15" s="614" t="s">
        <v>122</v>
      </c>
      <c r="BT15" s="614"/>
      <c r="BU15" s="614"/>
      <c r="BV15" s="614"/>
      <c r="BW15" s="614"/>
      <c r="BX15" s="614"/>
      <c r="BY15" s="614"/>
      <c r="BZ15" s="614"/>
      <c r="CA15" s="614"/>
      <c r="CB15" s="618"/>
      <c r="CD15" s="607" t="s">
        <v>250</v>
      </c>
      <c r="CE15" s="608"/>
      <c r="CF15" s="608"/>
      <c r="CG15" s="608"/>
      <c r="CH15" s="608"/>
      <c r="CI15" s="608"/>
      <c r="CJ15" s="608"/>
      <c r="CK15" s="608"/>
      <c r="CL15" s="608"/>
      <c r="CM15" s="608"/>
      <c r="CN15" s="608"/>
      <c r="CO15" s="608"/>
      <c r="CP15" s="608"/>
      <c r="CQ15" s="609"/>
      <c r="CR15" s="610">
        <v>1858745</v>
      </c>
      <c r="CS15" s="611"/>
      <c r="CT15" s="611"/>
      <c r="CU15" s="611"/>
      <c r="CV15" s="611"/>
      <c r="CW15" s="611"/>
      <c r="CX15" s="611"/>
      <c r="CY15" s="612"/>
      <c r="CZ15" s="613">
        <v>10.3</v>
      </c>
      <c r="DA15" s="613"/>
      <c r="DB15" s="613"/>
      <c r="DC15" s="613"/>
      <c r="DD15" s="619">
        <v>931655</v>
      </c>
      <c r="DE15" s="611"/>
      <c r="DF15" s="611"/>
      <c r="DG15" s="611"/>
      <c r="DH15" s="611"/>
      <c r="DI15" s="611"/>
      <c r="DJ15" s="611"/>
      <c r="DK15" s="611"/>
      <c r="DL15" s="611"/>
      <c r="DM15" s="611"/>
      <c r="DN15" s="611"/>
      <c r="DO15" s="611"/>
      <c r="DP15" s="612"/>
      <c r="DQ15" s="619">
        <v>658511</v>
      </c>
      <c r="DR15" s="611"/>
      <c r="DS15" s="611"/>
      <c r="DT15" s="611"/>
      <c r="DU15" s="611"/>
      <c r="DV15" s="611"/>
      <c r="DW15" s="611"/>
      <c r="DX15" s="611"/>
      <c r="DY15" s="611"/>
      <c r="DZ15" s="611"/>
      <c r="EA15" s="611"/>
      <c r="EB15" s="611"/>
      <c r="EC15" s="620"/>
    </row>
    <row r="16" spans="2:143" ht="11.25" customHeight="1" x14ac:dyDescent="0.15">
      <c r="B16" s="607" t="s">
        <v>251</v>
      </c>
      <c r="C16" s="608"/>
      <c r="D16" s="608"/>
      <c r="E16" s="608"/>
      <c r="F16" s="608"/>
      <c r="G16" s="608"/>
      <c r="H16" s="608"/>
      <c r="I16" s="608"/>
      <c r="J16" s="608"/>
      <c r="K16" s="608"/>
      <c r="L16" s="608"/>
      <c r="M16" s="608"/>
      <c r="N16" s="608"/>
      <c r="O16" s="608"/>
      <c r="P16" s="608"/>
      <c r="Q16" s="609"/>
      <c r="R16" s="610">
        <v>43583</v>
      </c>
      <c r="S16" s="611"/>
      <c r="T16" s="611"/>
      <c r="U16" s="611"/>
      <c r="V16" s="611"/>
      <c r="W16" s="611"/>
      <c r="X16" s="611"/>
      <c r="Y16" s="612"/>
      <c r="Z16" s="613">
        <v>0.2</v>
      </c>
      <c r="AA16" s="613"/>
      <c r="AB16" s="613"/>
      <c r="AC16" s="613"/>
      <c r="AD16" s="614">
        <v>43583</v>
      </c>
      <c r="AE16" s="614"/>
      <c r="AF16" s="614"/>
      <c r="AG16" s="614"/>
      <c r="AH16" s="614"/>
      <c r="AI16" s="614"/>
      <c r="AJ16" s="614"/>
      <c r="AK16" s="614"/>
      <c r="AL16" s="615">
        <v>0.6</v>
      </c>
      <c r="AM16" s="616"/>
      <c r="AN16" s="616"/>
      <c r="AO16" s="617"/>
      <c r="AP16" s="607" t="s">
        <v>252</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253</v>
      </c>
      <c r="CE16" s="608"/>
      <c r="CF16" s="608"/>
      <c r="CG16" s="608"/>
      <c r="CH16" s="608"/>
      <c r="CI16" s="608"/>
      <c r="CJ16" s="608"/>
      <c r="CK16" s="608"/>
      <c r="CL16" s="608"/>
      <c r="CM16" s="608"/>
      <c r="CN16" s="608"/>
      <c r="CO16" s="608"/>
      <c r="CP16" s="608"/>
      <c r="CQ16" s="609"/>
      <c r="CR16" s="610" t="s">
        <v>122</v>
      </c>
      <c r="CS16" s="611"/>
      <c r="CT16" s="611"/>
      <c r="CU16" s="611"/>
      <c r="CV16" s="611"/>
      <c r="CW16" s="611"/>
      <c r="CX16" s="611"/>
      <c r="CY16" s="612"/>
      <c r="CZ16" s="613" t="s">
        <v>122</v>
      </c>
      <c r="DA16" s="613"/>
      <c r="DB16" s="613"/>
      <c r="DC16" s="613"/>
      <c r="DD16" s="619" t="s">
        <v>122</v>
      </c>
      <c r="DE16" s="611"/>
      <c r="DF16" s="611"/>
      <c r="DG16" s="611"/>
      <c r="DH16" s="611"/>
      <c r="DI16" s="611"/>
      <c r="DJ16" s="611"/>
      <c r="DK16" s="611"/>
      <c r="DL16" s="611"/>
      <c r="DM16" s="611"/>
      <c r="DN16" s="611"/>
      <c r="DO16" s="611"/>
      <c r="DP16" s="612"/>
      <c r="DQ16" s="619" t="s">
        <v>122</v>
      </c>
      <c r="DR16" s="611"/>
      <c r="DS16" s="611"/>
      <c r="DT16" s="611"/>
      <c r="DU16" s="611"/>
      <c r="DV16" s="611"/>
      <c r="DW16" s="611"/>
      <c r="DX16" s="611"/>
      <c r="DY16" s="611"/>
      <c r="DZ16" s="611"/>
      <c r="EA16" s="611"/>
      <c r="EB16" s="611"/>
      <c r="EC16" s="620"/>
    </row>
    <row r="17" spans="2:133" ht="11.25" customHeight="1" x14ac:dyDescent="0.15">
      <c r="B17" s="607" t="s">
        <v>254</v>
      </c>
      <c r="C17" s="608"/>
      <c r="D17" s="608"/>
      <c r="E17" s="608"/>
      <c r="F17" s="608"/>
      <c r="G17" s="608"/>
      <c r="H17" s="608"/>
      <c r="I17" s="608"/>
      <c r="J17" s="608"/>
      <c r="K17" s="608"/>
      <c r="L17" s="608"/>
      <c r="M17" s="608"/>
      <c r="N17" s="608"/>
      <c r="O17" s="608"/>
      <c r="P17" s="608"/>
      <c r="Q17" s="609"/>
      <c r="R17" s="610">
        <v>76534</v>
      </c>
      <c r="S17" s="611"/>
      <c r="T17" s="611"/>
      <c r="U17" s="611"/>
      <c r="V17" s="611"/>
      <c r="W17" s="611"/>
      <c r="X17" s="611"/>
      <c r="Y17" s="612"/>
      <c r="Z17" s="613">
        <v>0.4</v>
      </c>
      <c r="AA17" s="613"/>
      <c r="AB17" s="613"/>
      <c r="AC17" s="613"/>
      <c r="AD17" s="614">
        <v>76534</v>
      </c>
      <c r="AE17" s="614"/>
      <c r="AF17" s="614"/>
      <c r="AG17" s="614"/>
      <c r="AH17" s="614"/>
      <c r="AI17" s="614"/>
      <c r="AJ17" s="614"/>
      <c r="AK17" s="614"/>
      <c r="AL17" s="615">
        <v>1</v>
      </c>
      <c r="AM17" s="616"/>
      <c r="AN17" s="616"/>
      <c r="AO17" s="617"/>
      <c r="AP17" s="607" t="s">
        <v>255</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256</v>
      </c>
      <c r="CE17" s="608"/>
      <c r="CF17" s="608"/>
      <c r="CG17" s="608"/>
      <c r="CH17" s="608"/>
      <c r="CI17" s="608"/>
      <c r="CJ17" s="608"/>
      <c r="CK17" s="608"/>
      <c r="CL17" s="608"/>
      <c r="CM17" s="608"/>
      <c r="CN17" s="608"/>
      <c r="CO17" s="608"/>
      <c r="CP17" s="608"/>
      <c r="CQ17" s="609"/>
      <c r="CR17" s="610">
        <v>1355707</v>
      </c>
      <c r="CS17" s="611"/>
      <c r="CT17" s="611"/>
      <c r="CU17" s="611"/>
      <c r="CV17" s="611"/>
      <c r="CW17" s="611"/>
      <c r="CX17" s="611"/>
      <c r="CY17" s="612"/>
      <c r="CZ17" s="613">
        <v>7.5</v>
      </c>
      <c r="DA17" s="613"/>
      <c r="DB17" s="613"/>
      <c r="DC17" s="613"/>
      <c r="DD17" s="619" t="s">
        <v>122</v>
      </c>
      <c r="DE17" s="611"/>
      <c r="DF17" s="611"/>
      <c r="DG17" s="611"/>
      <c r="DH17" s="611"/>
      <c r="DI17" s="611"/>
      <c r="DJ17" s="611"/>
      <c r="DK17" s="611"/>
      <c r="DL17" s="611"/>
      <c r="DM17" s="611"/>
      <c r="DN17" s="611"/>
      <c r="DO17" s="611"/>
      <c r="DP17" s="612"/>
      <c r="DQ17" s="619">
        <v>1219408</v>
      </c>
      <c r="DR17" s="611"/>
      <c r="DS17" s="611"/>
      <c r="DT17" s="611"/>
      <c r="DU17" s="611"/>
      <c r="DV17" s="611"/>
      <c r="DW17" s="611"/>
      <c r="DX17" s="611"/>
      <c r="DY17" s="611"/>
      <c r="DZ17" s="611"/>
      <c r="EA17" s="611"/>
      <c r="EB17" s="611"/>
      <c r="EC17" s="620"/>
    </row>
    <row r="18" spans="2:133" ht="11.25" customHeight="1" x14ac:dyDescent="0.15">
      <c r="B18" s="607" t="s">
        <v>257</v>
      </c>
      <c r="C18" s="608"/>
      <c r="D18" s="608"/>
      <c r="E18" s="608"/>
      <c r="F18" s="608"/>
      <c r="G18" s="608"/>
      <c r="H18" s="608"/>
      <c r="I18" s="608"/>
      <c r="J18" s="608"/>
      <c r="K18" s="608"/>
      <c r="L18" s="608"/>
      <c r="M18" s="608"/>
      <c r="N18" s="608"/>
      <c r="O18" s="608"/>
      <c r="P18" s="608"/>
      <c r="Q18" s="609"/>
      <c r="R18" s="610">
        <v>10216</v>
      </c>
      <c r="S18" s="611"/>
      <c r="T18" s="611"/>
      <c r="U18" s="611"/>
      <c r="V18" s="611"/>
      <c r="W18" s="611"/>
      <c r="X18" s="611"/>
      <c r="Y18" s="612"/>
      <c r="Z18" s="613">
        <v>0.1</v>
      </c>
      <c r="AA18" s="613"/>
      <c r="AB18" s="613"/>
      <c r="AC18" s="613"/>
      <c r="AD18" s="614">
        <v>10216</v>
      </c>
      <c r="AE18" s="614"/>
      <c r="AF18" s="614"/>
      <c r="AG18" s="614"/>
      <c r="AH18" s="614"/>
      <c r="AI18" s="614"/>
      <c r="AJ18" s="614"/>
      <c r="AK18" s="614"/>
      <c r="AL18" s="615">
        <v>0.1</v>
      </c>
      <c r="AM18" s="616"/>
      <c r="AN18" s="616"/>
      <c r="AO18" s="617"/>
      <c r="AP18" s="607" t="s">
        <v>258</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259</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15">
      <c r="B19" s="607" t="s">
        <v>260</v>
      </c>
      <c r="C19" s="608"/>
      <c r="D19" s="608"/>
      <c r="E19" s="608"/>
      <c r="F19" s="608"/>
      <c r="G19" s="608"/>
      <c r="H19" s="608"/>
      <c r="I19" s="608"/>
      <c r="J19" s="608"/>
      <c r="K19" s="608"/>
      <c r="L19" s="608"/>
      <c r="M19" s="608"/>
      <c r="N19" s="608"/>
      <c r="O19" s="608"/>
      <c r="P19" s="608"/>
      <c r="Q19" s="609"/>
      <c r="R19" s="610">
        <v>62206</v>
      </c>
      <c r="S19" s="611"/>
      <c r="T19" s="611"/>
      <c r="U19" s="611"/>
      <c r="V19" s="611"/>
      <c r="W19" s="611"/>
      <c r="X19" s="611"/>
      <c r="Y19" s="612"/>
      <c r="Z19" s="613">
        <v>0.3</v>
      </c>
      <c r="AA19" s="613"/>
      <c r="AB19" s="613"/>
      <c r="AC19" s="613"/>
      <c r="AD19" s="614">
        <v>62206</v>
      </c>
      <c r="AE19" s="614"/>
      <c r="AF19" s="614"/>
      <c r="AG19" s="614"/>
      <c r="AH19" s="614"/>
      <c r="AI19" s="614"/>
      <c r="AJ19" s="614"/>
      <c r="AK19" s="614"/>
      <c r="AL19" s="615">
        <v>0.8</v>
      </c>
      <c r="AM19" s="616"/>
      <c r="AN19" s="616"/>
      <c r="AO19" s="617"/>
      <c r="AP19" s="607" t="s">
        <v>261</v>
      </c>
      <c r="AQ19" s="608"/>
      <c r="AR19" s="608"/>
      <c r="AS19" s="608"/>
      <c r="AT19" s="608"/>
      <c r="AU19" s="608"/>
      <c r="AV19" s="608"/>
      <c r="AW19" s="608"/>
      <c r="AX19" s="608"/>
      <c r="AY19" s="608"/>
      <c r="AZ19" s="608"/>
      <c r="BA19" s="608"/>
      <c r="BB19" s="608"/>
      <c r="BC19" s="608"/>
      <c r="BD19" s="608"/>
      <c r="BE19" s="608"/>
      <c r="BF19" s="609"/>
      <c r="BG19" s="610">
        <v>82317</v>
      </c>
      <c r="BH19" s="611"/>
      <c r="BI19" s="611"/>
      <c r="BJ19" s="611"/>
      <c r="BK19" s="611"/>
      <c r="BL19" s="611"/>
      <c r="BM19" s="611"/>
      <c r="BN19" s="612"/>
      <c r="BO19" s="613">
        <v>4</v>
      </c>
      <c r="BP19" s="613"/>
      <c r="BQ19" s="613"/>
      <c r="BR19" s="613"/>
      <c r="BS19" s="614" t="s">
        <v>122</v>
      </c>
      <c r="BT19" s="614"/>
      <c r="BU19" s="614"/>
      <c r="BV19" s="614"/>
      <c r="BW19" s="614"/>
      <c r="BX19" s="614"/>
      <c r="BY19" s="614"/>
      <c r="BZ19" s="614"/>
      <c r="CA19" s="614"/>
      <c r="CB19" s="618"/>
      <c r="CD19" s="607" t="s">
        <v>262</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15">
      <c r="B20" s="623" t="s">
        <v>263</v>
      </c>
      <c r="C20" s="624"/>
      <c r="D20" s="624"/>
      <c r="E20" s="624"/>
      <c r="F20" s="624"/>
      <c r="G20" s="624"/>
      <c r="H20" s="624"/>
      <c r="I20" s="624"/>
      <c r="J20" s="624"/>
      <c r="K20" s="624"/>
      <c r="L20" s="624"/>
      <c r="M20" s="624"/>
      <c r="N20" s="624"/>
      <c r="O20" s="624"/>
      <c r="P20" s="624"/>
      <c r="Q20" s="625"/>
      <c r="R20" s="610">
        <v>4112</v>
      </c>
      <c r="S20" s="611"/>
      <c r="T20" s="611"/>
      <c r="U20" s="611"/>
      <c r="V20" s="611"/>
      <c r="W20" s="611"/>
      <c r="X20" s="611"/>
      <c r="Y20" s="612"/>
      <c r="Z20" s="613">
        <v>0</v>
      </c>
      <c r="AA20" s="613"/>
      <c r="AB20" s="613"/>
      <c r="AC20" s="613"/>
      <c r="AD20" s="614">
        <v>4112</v>
      </c>
      <c r="AE20" s="614"/>
      <c r="AF20" s="614"/>
      <c r="AG20" s="614"/>
      <c r="AH20" s="614"/>
      <c r="AI20" s="614"/>
      <c r="AJ20" s="614"/>
      <c r="AK20" s="614"/>
      <c r="AL20" s="615">
        <v>0.1</v>
      </c>
      <c r="AM20" s="616"/>
      <c r="AN20" s="616"/>
      <c r="AO20" s="617"/>
      <c r="AP20" s="607" t="s">
        <v>264</v>
      </c>
      <c r="AQ20" s="608"/>
      <c r="AR20" s="608"/>
      <c r="AS20" s="608"/>
      <c r="AT20" s="608"/>
      <c r="AU20" s="608"/>
      <c r="AV20" s="608"/>
      <c r="AW20" s="608"/>
      <c r="AX20" s="608"/>
      <c r="AY20" s="608"/>
      <c r="AZ20" s="608"/>
      <c r="BA20" s="608"/>
      <c r="BB20" s="608"/>
      <c r="BC20" s="608"/>
      <c r="BD20" s="608"/>
      <c r="BE20" s="608"/>
      <c r="BF20" s="609"/>
      <c r="BG20" s="610">
        <v>82317</v>
      </c>
      <c r="BH20" s="611"/>
      <c r="BI20" s="611"/>
      <c r="BJ20" s="611"/>
      <c r="BK20" s="611"/>
      <c r="BL20" s="611"/>
      <c r="BM20" s="611"/>
      <c r="BN20" s="612"/>
      <c r="BO20" s="613">
        <v>4</v>
      </c>
      <c r="BP20" s="613"/>
      <c r="BQ20" s="613"/>
      <c r="BR20" s="613"/>
      <c r="BS20" s="614" t="s">
        <v>122</v>
      </c>
      <c r="BT20" s="614"/>
      <c r="BU20" s="614"/>
      <c r="BV20" s="614"/>
      <c r="BW20" s="614"/>
      <c r="BX20" s="614"/>
      <c r="BY20" s="614"/>
      <c r="BZ20" s="614"/>
      <c r="CA20" s="614"/>
      <c r="CB20" s="618"/>
      <c r="CD20" s="607" t="s">
        <v>265</v>
      </c>
      <c r="CE20" s="608"/>
      <c r="CF20" s="608"/>
      <c r="CG20" s="608"/>
      <c r="CH20" s="608"/>
      <c r="CI20" s="608"/>
      <c r="CJ20" s="608"/>
      <c r="CK20" s="608"/>
      <c r="CL20" s="608"/>
      <c r="CM20" s="608"/>
      <c r="CN20" s="608"/>
      <c r="CO20" s="608"/>
      <c r="CP20" s="608"/>
      <c r="CQ20" s="609"/>
      <c r="CR20" s="610">
        <v>18058770</v>
      </c>
      <c r="CS20" s="611"/>
      <c r="CT20" s="611"/>
      <c r="CU20" s="611"/>
      <c r="CV20" s="611"/>
      <c r="CW20" s="611"/>
      <c r="CX20" s="611"/>
      <c r="CY20" s="612"/>
      <c r="CZ20" s="613">
        <v>100</v>
      </c>
      <c r="DA20" s="613"/>
      <c r="DB20" s="613"/>
      <c r="DC20" s="613"/>
      <c r="DD20" s="619">
        <v>3341142</v>
      </c>
      <c r="DE20" s="611"/>
      <c r="DF20" s="611"/>
      <c r="DG20" s="611"/>
      <c r="DH20" s="611"/>
      <c r="DI20" s="611"/>
      <c r="DJ20" s="611"/>
      <c r="DK20" s="611"/>
      <c r="DL20" s="611"/>
      <c r="DM20" s="611"/>
      <c r="DN20" s="611"/>
      <c r="DO20" s="611"/>
      <c r="DP20" s="612"/>
      <c r="DQ20" s="619">
        <v>9549817</v>
      </c>
      <c r="DR20" s="611"/>
      <c r="DS20" s="611"/>
      <c r="DT20" s="611"/>
      <c r="DU20" s="611"/>
      <c r="DV20" s="611"/>
      <c r="DW20" s="611"/>
      <c r="DX20" s="611"/>
      <c r="DY20" s="611"/>
      <c r="DZ20" s="611"/>
      <c r="EA20" s="611"/>
      <c r="EB20" s="611"/>
      <c r="EC20" s="620"/>
    </row>
    <row r="21" spans="2:133" ht="11.25" customHeight="1" x14ac:dyDescent="0.15">
      <c r="B21" s="607" t="s">
        <v>266</v>
      </c>
      <c r="C21" s="608"/>
      <c r="D21" s="608"/>
      <c r="E21" s="608"/>
      <c r="F21" s="608"/>
      <c r="G21" s="608"/>
      <c r="H21" s="608"/>
      <c r="I21" s="608"/>
      <c r="J21" s="608"/>
      <c r="K21" s="608"/>
      <c r="L21" s="608"/>
      <c r="M21" s="608"/>
      <c r="N21" s="608"/>
      <c r="O21" s="608"/>
      <c r="P21" s="608"/>
      <c r="Q21" s="609"/>
      <c r="R21" s="610">
        <v>5864097</v>
      </c>
      <c r="S21" s="611"/>
      <c r="T21" s="611"/>
      <c r="U21" s="611"/>
      <c r="V21" s="611"/>
      <c r="W21" s="611"/>
      <c r="X21" s="611"/>
      <c r="Y21" s="612"/>
      <c r="Z21" s="613">
        <v>31.4</v>
      </c>
      <c r="AA21" s="613"/>
      <c r="AB21" s="613"/>
      <c r="AC21" s="613"/>
      <c r="AD21" s="614">
        <v>4845018</v>
      </c>
      <c r="AE21" s="614"/>
      <c r="AF21" s="614"/>
      <c r="AG21" s="614"/>
      <c r="AH21" s="614"/>
      <c r="AI21" s="614"/>
      <c r="AJ21" s="614"/>
      <c r="AK21" s="614"/>
      <c r="AL21" s="615">
        <v>64.3</v>
      </c>
      <c r="AM21" s="616"/>
      <c r="AN21" s="616"/>
      <c r="AO21" s="617"/>
      <c r="AP21" s="607" t="s">
        <v>267</v>
      </c>
      <c r="AQ21" s="626"/>
      <c r="AR21" s="626"/>
      <c r="AS21" s="626"/>
      <c r="AT21" s="626"/>
      <c r="AU21" s="626"/>
      <c r="AV21" s="626"/>
      <c r="AW21" s="626"/>
      <c r="AX21" s="626"/>
      <c r="AY21" s="626"/>
      <c r="AZ21" s="626"/>
      <c r="BA21" s="626"/>
      <c r="BB21" s="626"/>
      <c r="BC21" s="626"/>
      <c r="BD21" s="626"/>
      <c r="BE21" s="626"/>
      <c r="BF21" s="627"/>
      <c r="BG21" s="610" t="s">
        <v>122</v>
      </c>
      <c r="BH21" s="611"/>
      <c r="BI21" s="611"/>
      <c r="BJ21" s="611"/>
      <c r="BK21" s="611"/>
      <c r="BL21" s="611"/>
      <c r="BM21" s="611"/>
      <c r="BN21" s="612"/>
      <c r="BO21" s="613" t="s">
        <v>122</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15">
      <c r="B22" s="607" t="s">
        <v>268</v>
      </c>
      <c r="C22" s="608"/>
      <c r="D22" s="608"/>
      <c r="E22" s="608"/>
      <c r="F22" s="608"/>
      <c r="G22" s="608"/>
      <c r="H22" s="608"/>
      <c r="I22" s="608"/>
      <c r="J22" s="608"/>
      <c r="K22" s="608"/>
      <c r="L22" s="608"/>
      <c r="M22" s="608"/>
      <c r="N22" s="608"/>
      <c r="O22" s="608"/>
      <c r="P22" s="608"/>
      <c r="Q22" s="609"/>
      <c r="R22" s="610">
        <v>4845018</v>
      </c>
      <c r="S22" s="611"/>
      <c r="T22" s="611"/>
      <c r="U22" s="611"/>
      <c r="V22" s="611"/>
      <c r="W22" s="611"/>
      <c r="X22" s="611"/>
      <c r="Y22" s="612"/>
      <c r="Z22" s="613">
        <v>26</v>
      </c>
      <c r="AA22" s="613"/>
      <c r="AB22" s="613"/>
      <c r="AC22" s="613"/>
      <c r="AD22" s="614">
        <v>4845018</v>
      </c>
      <c r="AE22" s="614"/>
      <c r="AF22" s="614"/>
      <c r="AG22" s="614"/>
      <c r="AH22" s="614"/>
      <c r="AI22" s="614"/>
      <c r="AJ22" s="614"/>
      <c r="AK22" s="614"/>
      <c r="AL22" s="615">
        <v>64.3</v>
      </c>
      <c r="AM22" s="616"/>
      <c r="AN22" s="616"/>
      <c r="AO22" s="617"/>
      <c r="AP22" s="607" t="s">
        <v>269</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270</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15">
      <c r="B23" s="607" t="s">
        <v>271</v>
      </c>
      <c r="C23" s="608"/>
      <c r="D23" s="608"/>
      <c r="E23" s="608"/>
      <c r="F23" s="608"/>
      <c r="G23" s="608"/>
      <c r="H23" s="608"/>
      <c r="I23" s="608"/>
      <c r="J23" s="608"/>
      <c r="K23" s="608"/>
      <c r="L23" s="608"/>
      <c r="M23" s="608"/>
      <c r="N23" s="608"/>
      <c r="O23" s="608"/>
      <c r="P23" s="608"/>
      <c r="Q23" s="609"/>
      <c r="R23" s="610">
        <v>1019079</v>
      </c>
      <c r="S23" s="611"/>
      <c r="T23" s="611"/>
      <c r="U23" s="611"/>
      <c r="V23" s="611"/>
      <c r="W23" s="611"/>
      <c r="X23" s="611"/>
      <c r="Y23" s="612"/>
      <c r="Z23" s="613">
        <v>5.5</v>
      </c>
      <c r="AA23" s="613"/>
      <c r="AB23" s="613"/>
      <c r="AC23" s="613"/>
      <c r="AD23" s="614" t="s">
        <v>122</v>
      </c>
      <c r="AE23" s="614"/>
      <c r="AF23" s="614"/>
      <c r="AG23" s="614"/>
      <c r="AH23" s="614"/>
      <c r="AI23" s="614"/>
      <c r="AJ23" s="614"/>
      <c r="AK23" s="614"/>
      <c r="AL23" s="615" t="s">
        <v>122</v>
      </c>
      <c r="AM23" s="616"/>
      <c r="AN23" s="616"/>
      <c r="AO23" s="617"/>
      <c r="AP23" s="607" t="s">
        <v>272</v>
      </c>
      <c r="AQ23" s="626"/>
      <c r="AR23" s="626"/>
      <c r="AS23" s="626"/>
      <c r="AT23" s="626"/>
      <c r="AU23" s="626"/>
      <c r="AV23" s="626"/>
      <c r="AW23" s="626"/>
      <c r="AX23" s="626"/>
      <c r="AY23" s="626"/>
      <c r="AZ23" s="626"/>
      <c r="BA23" s="626"/>
      <c r="BB23" s="626"/>
      <c r="BC23" s="626"/>
      <c r="BD23" s="626"/>
      <c r="BE23" s="626"/>
      <c r="BF23" s="627"/>
      <c r="BG23" s="610">
        <v>82317</v>
      </c>
      <c r="BH23" s="611"/>
      <c r="BI23" s="611"/>
      <c r="BJ23" s="611"/>
      <c r="BK23" s="611"/>
      <c r="BL23" s="611"/>
      <c r="BM23" s="611"/>
      <c r="BN23" s="612"/>
      <c r="BO23" s="613">
        <v>4</v>
      </c>
      <c r="BP23" s="613"/>
      <c r="BQ23" s="613"/>
      <c r="BR23" s="613"/>
      <c r="BS23" s="614" t="s">
        <v>122</v>
      </c>
      <c r="BT23" s="614"/>
      <c r="BU23" s="614"/>
      <c r="BV23" s="614"/>
      <c r="BW23" s="614"/>
      <c r="BX23" s="614"/>
      <c r="BY23" s="614"/>
      <c r="BZ23" s="614"/>
      <c r="CA23" s="614"/>
      <c r="CB23" s="618"/>
      <c r="CD23" s="592" t="s">
        <v>212</v>
      </c>
      <c r="CE23" s="593"/>
      <c r="CF23" s="593"/>
      <c r="CG23" s="593"/>
      <c r="CH23" s="593"/>
      <c r="CI23" s="593"/>
      <c r="CJ23" s="593"/>
      <c r="CK23" s="593"/>
      <c r="CL23" s="593"/>
      <c r="CM23" s="593"/>
      <c r="CN23" s="593"/>
      <c r="CO23" s="593"/>
      <c r="CP23" s="593"/>
      <c r="CQ23" s="594"/>
      <c r="CR23" s="592" t="s">
        <v>273</v>
      </c>
      <c r="CS23" s="593"/>
      <c r="CT23" s="593"/>
      <c r="CU23" s="593"/>
      <c r="CV23" s="593"/>
      <c r="CW23" s="593"/>
      <c r="CX23" s="593"/>
      <c r="CY23" s="594"/>
      <c r="CZ23" s="592" t="s">
        <v>274</v>
      </c>
      <c r="DA23" s="593"/>
      <c r="DB23" s="593"/>
      <c r="DC23" s="594"/>
      <c r="DD23" s="592" t="s">
        <v>275</v>
      </c>
      <c r="DE23" s="593"/>
      <c r="DF23" s="593"/>
      <c r="DG23" s="593"/>
      <c r="DH23" s="593"/>
      <c r="DI23" s="593"/>
      <c r="DJ23" s="593"/>
      <c r="DK23" s="594"/>
      <c r="DL23" s="637" t="s">
        <v>276</v>
      </c>
      <c r="DM23" s="638"/>
      <c r="DN23" s="638"/>
      <c r="DO23" s="638"/>
      <c r="DP23" s="638"/>
      <c r="DQ23" s="638"/>
      <c r="DR23" s="638"/>
      <c r="DS23" s="638"/>
      <c r="DT23" s="638"/>
      <c r="DU23" s="638"/>
      <c r="DV23" s="639"/>
      <c r="DW23" s="592" t="s">
        <v>277</v>
      </c>
      <c r="DX23" s="593"/>
      <c r="DY23" s="593"/>
      <c r="DZ23" s="593"/>
      <c r="EA23" s="593"/>
      <c r="EB23" s="593"/>
      <c r="EC23" s="594"/>
    </row>
    <row r="24" spans="2:133" ht="11.25" customHeight="1" x14ac:dyDescent="0.15">
      <c r="B24" s="607" t="s">
        <v>278</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279</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280</v>
      </c>
      <c r="CE24" s="597"/>
      <c r="CF24" s="597"/>
      <c r="CG24" s="597"/>
      <c r="CH24" s="597"/>
      <c r="CI24" s="597"/>
      <c r="CJ24" s="597"/>
      <c r="CK24" s="597"/>
      <c r="CL24" s="597"/>
      <c r="CM24" s="597"/>
      <c r="CN24" s="597"/>
      <c r="CO24" s="597"/>
      <c r="CP24" s="597"/>
      <c r="CQ24" s="598"/>
      <c r="CR24" s="599">
        <v>5364097</v>
      </c>
      <c r="CS24" s="600"/>
      <c r="CT24" s="600"/>
      <c r="CU24" s="600"/>
      <c r="CV24" s="600"/>
      <c r="CW24" s="600"/>
      <c r="CX24" s="600"/>
      <c r="CY24" s="601"/>
      <c r="CZ24" s="604">
        <v>29.7</v>
      </c>
      <c r="DA24" s="605"/>
      <c r="DB24" s="605"/>
      <c r="DC24" s="621"/>
      <c r="DD24" s="642">
        <v>3642334</v>
      </c>
      <c r="DE24" s="600"/>
      <c r="DF24" s="600"/>
      <c r="DG24" s="600"/>
      <c r="DH24" s="600"/>
      <c r="DI24" s="600"/>
      <c r="DJ24" s="600"/>
      <c r="DK24" s="601"/>
      <c r="DL24" s="642">
        <v>3281681</v>
      </c>
      <c r="DM24" s="600"/>
      <c r="DN24" s="600"/>
      <c r="DO24" s="600"/>
      <c r="DP24" s="600"/>
      <c r="DQ24" s="600"/>
      <c r="DR24" s="600"/>
      <c r="DS24" s="600"/>
      <c r="DT24" s="600"/>
      <c r="DU24" s="600"/>
      <c r="DV24" s="601"/>
      <c r="DW24" s="604">
        <v>43.4</v>
      </c>
      <c r="DX24" s="605"/>
      <c r="DY24" s="605"/>
      <c r="DZ24" s="605"/>
      <c r="EA24" s="605"/>
      <c r="EB24" s="605"/>
      <c r="EC24" s="606"/>
    </row>
    <row r="25" spans="2:133" ht="11.25" customHeight="1" x14ac:dyDescent="0.15">
      <c r="B25" s="607" t="s">
        <v>281</v>
      </c>
      <c r="C25" s="608"/>
      <c r="D25" s="608"/>
      <c r="E25" s="608"/>
      <c r="F25" s="608"/>
      <c r="G25" s="608"/>
      <c r="H25" s="608"/>
      <c r="I25" s="608"/>
      <c r="J25" s="608"/>
      <c r="K25" s="608"/>
      <c r="L25" s="608"/>
      <c r="M25" s="608"/>
      <c r="N25" s="608"/>
      <c r="O25" s="608"/>
      <c r="P25" s="608"/>
      <c r="Q25" s="609"/>
      <c r="R25" s="610">
        <v>8625944</v>
      </c>
      <c r="S25" s="611"/>
      <c r="T25" s="611"/>
      <c r="U25" s="611"/>
      <c r="V25" s="611"/>
      <c r="W25" s="611"/>
      <c r="X25" s="611"/>
      <c r="Y25" s="612"/>
      <c r="Z25" s="613">
        <v>46.2</v>
      </c>
      <c r="AA25" s="613"/>
      <c r="AB25" s="613"/>
      <c r="AC25" s="613"/>
      <c r="AD25" s="614">
        <v>7524548</v>
      </c>
      <c r="AE25" s="614"/>
      <c r="AF25" s="614"/>
      <c r="AG25" s="614"/>
      <c r="AH25" s="614"/>
      <c r="AI25" s="614"/>
      <c r="AJ25" s="614"/>
      <c r="AK25" s="614"/>
      <c r="AL25" s="615">
        <v>99.8</v>
      </c>
      <c r="AM25" s="616"/>
      <c r="AN25" s="616"/>
      <c r="AO25" s="617"/>
      <c r="AP25" s="607" t="s">
        <v>282</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283</v>
      </c>
      <c r="CE25" s="608"/>
      <c r="CF25" s="608"/>
      <c r="CG25" s="608"/>
      <c r="CH25" s="608"/>
      <c r="CI25" s="608"/>
      <c r="CJ25" s="608"/>
      <c r="CK25" s="608"/>
      <c r="CL25" s="608"/>
      <c r="CM25" s="608"/>
      <c r="CN25" s="608"/>
      <c r="CO25" s="608"/>
      <c r="CP25" s="608"/>
      <c r="CQ25" s="609"/>
      <c r="CR25" s="610">
        <v>2035359</v>
      </c>
      <c r="CS25" s="643"/>
      <c r="CT25" s="643"/>
      <c r="CU25" s="643"/>
      <c r="CV25" s="643"/>
      <c r="CW25" s="643"/>
      <c r="CX25" s="643"/>
      <c r="CY25" s="644"/>
      <c r="CZ25" s="615">
        <v>11.3</v>
      </c>
      <c r="DA25" s="640"/>
      <c r="DB25" s="640"/>
      <c r="DC25" s="645"/>
      <c r="DD25" s="619">
        <v>1793764</v>
      </c>
      <c r="DE25" s="643"/>
      <c r="DF25" s="643"/>
      <c r="DG25" s="643"/>
      <c r="DH25" s="643"/>
      <c r="DI25" s="643"/>
      <c r="DJ25" s="643"/>
      <c r="DK25" s="644"/>
      <c r="DL25" s="619">
        <v>1701741</v>
      </c>
      <c r="DM25" s="643"/>
      <c r="DN25" s="643"/>
      <c r="DO25" s="643"/>
      <c r="DP25" s="643"/>
      <c r="DQ25" s="643"/>
      <c r="DR25" s="643"/>
      <c r="DS25" s="643"/>
      <c r="DT25" s="643"/>
      <c r="DU25" s="643"/>
      <c r="DV25" s="644"/>
      <c r="DW25" s="615">
        <v>22.5</v>
      </c>
      <c r="DX25" s="640"/>
      <c r="DY25" s="640"/>
      <c r="DZ25" s="640"/>
      <c r="EA25" s="640"/>
      <c r="EB25" s="640"/>
      <c r="EC25" s="641"/>
    </row>
    <row r="26" spans="2:133" ht="11.25" customHeight="1" x14ac:dyDescent="0.15">
      <c r="B26" s="607" t="s">
        <v>284</v>
      </c>
      <c r="C26" s="608"/>
      <c r="D26" s="608"/>
      <c r="E26" s="608"/>
      <c r="F26" s="608"/>
      <c r="G26" s="608"/>
      <c r="H26" s="608"/>
      <c r="I26" s="608"/>
      <c r="J26" s="608"/>
      <c r="K26" s="608"/>
      <c r="L26" s="608"/>
      <c r="M26" s="608"/>
      <c r="N26" s="608"/>
      <c r="O26" s="608"/>
      <c r="P26" s="608"/>
      <c r="Q26" s="609"/>
      <c r="R26" s="610">
        <v>1957</v>
      </c>
      <c r="S26" s="611"/>
      <c r="T26" s="611"/>
      <c r="U26" s="611"/>
      <c r="V26" s="611"/>
      <c r="W26" s="611"/>
      <c r="X26" s="611"/>
      <c r="Y26" s="612"/>
      <c r="Z26" s="613">
        <v>0</v>
      </c>
      <c r="AA26" s="613"/>
      <c r="AB26" s="613"/>
      <c r="AC26" s="613"/>
      <c r="AD26" s="614">
        <v>1957</v>
      </c>
      <c r="AE26" s="614"/>
      <c r="AF26" s="614"/>
      <c r="AG26" s="614"/>
      <c r="AH26" s="614"/>
      <c r="AI26" s="614"/>
      <c r="AJ26" s="614"/>
      <c r="AK26" s="614"/>
      <c r="AL26" s="615">
        <v>0</v>
      </c>
      <c r="AM26" s="616"/>
      <c r="AN26" s="616"/>
      <c r="AO26" s="617"/>
      <c r="AP26" s="607" t="s">
        <v>285</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286</v>
      </c>
      <c r="CE26" s="608"/>
      <c r="CF26" s="608"/>
      <c r="CG26" s="608"/>
      <c r="CH26" s="608"/>
      <c r="CI26" s="608"/>
      <c r="CJ26" s="608"/>
      <c r="CK26" s="608"/>
      <c r="CL26" s="608"/>
      <c r="CM26" s="608"/>
      <c r="CN26" s="608"/>
      <c r="CO26" s="608"/>
      <c r="CP26" s="608"/>
      <c r="CQ26" s="609"/>
      <c r="CR26" s="610">
        <v>1051899</v>
      </c>
      <c r="CS26" s="611"/>
      <c r="CT26" s="611"/>
      <c r="CU26" s="611"/>
      <c r="CV26" s="611"/>
      <c r="CW26" s="611"/>
      <c r="CX26" s="611"/>
      <c r="CY26" s="612"/>
      <c r="CZ26" s="615">
        <v>5.8</v>
      </c>
      <c r="DA26" s="640"/>
      <c r="DB26" s="640"/>
      <c r="DC26" s="645"/>
      <c r="DD26" s="619">
        <v>973515</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0"/>
      <c r="DY26" s="640"/>
      <c r="DZ26" s="640"/>
      <c r="EA26" s="640"/>
      <c r="EB26" s="640"/>
      <c r="EC26" s="641"/>
    </row>
    <row r="27" spans="2:133" ht="11.25" customHeight="1" x14ac:dyDescent="0.15">
      <c r="B27" s="607" t="s">
        <v>287</v>
      </c>
      <c r="C27" s="608"/>
      <c r="D27" s="608"/>
      <c r="E27" s="608"/>
      <c r="F27" s="608"/>
      <c r="G27" s="608"/>
      <c r="H27" s="608"/>
      <c r="I27" s="608"/>
      <c r="J27" s="608"/>
      <c r="K27" s="608"/>
      <c r="L27" s="608"/>
      <c r="M27" s="608"/>
      <c r="N27" s="608"/>
      <c r="O27" s="608"/>
      <c r="P27" s="608"/>
      <c r="Q27" s="609"/>
      <c r="R27" s="610">
        <v>149968</v>
      </c>
      <c r="S27" s="611"/>
      <c r="T27" s="611"/>
      <c r="U27" s="611"/>
      <c r="V27" s="611"/>
      <c r="W27" s="611"/>
      <c r="X27" s="611"/>
      <c r="Y27" s="612"/>
      <c r="Z27" s="613">
        <v>0.8</v>
      </c>
      <c r="AA27" s="613"/>
      <c r="AB27" s="613"/>
      <c r="AC27" s="613"/>
      <c r="AD27" s="614" t="s">
        <v>122</v>
      </c>
      <c r="AE27" s="614"/>
      <c r="AF27" s="614"/>
      <c r="AG27" s="614"/>
      <c r="AH27" s="614"/>
      <c r="AI27" s="614"/>
      <c r="AJ27" s="614"/>
      <c r="AK27" s="614"/>
      <c r="AL27" s="615" t="s">
        <v>122</v>
      </c>
      <c r="AM27" s="616"/>
      <c r="AN27" s="616"/>
      <c r="AO27" s="617"/>
      <c r="AP27" s="607" t="s">
        <v>288</v>
      </c>
      <c r="AQ27" s="608"/>
      <c r="AR27" s="608"/>
      <c r="AS27" s="608"/>
      <c r="AT27" s="608"/>
      <c r="AU27" s="608"/>
      <c r="AV27" s="608"/>
      <c r="AW27" s="608"/>
      <c r="AX27" s="608"/>
      <c r="AY27" s="608"/>
      <c r="AZ27" s="608"/>
      <c r="BA27" s="608"/>
      <c r="BB27" s="608"/>
      <c r="BC27" s="608"/>
      <c r="BD27" s="608"/>
      <c r="BE27" s="608"/>
      <c r="BF27" s="609"/>
      <c r="BG27" s="610">
        <v>2034409</v>
      </c>
      <c r="BH27" s="611"/>
      <c r="BI27" s="611"/>
      <c r="BJ27" s="611"/>
      <c r="BK27" s="611"/>
      <c r="BL27" s="611"/>
      <c r="BM27" s="611"/>
      <c r="BN27" s="612"/>
      <c r="BO27" s="613">
        <v>100</v>
      </c>
      <c r="BP27" s="613"/>
      <c r="BQ27" s="613"/>
      <c r="BR27" s="613"/>
      <c r="BS27" s="614">
        <v>107600</v>
      </c>
      <c r="BT27" s="614"/>
      <c r="BU27" s="614"/>
      <c r="BV27" s="614"/>
      <c r="BW27" s="614"/>
      <c r="BX27" s="614"/>
      <c r="BY27" s="614"/>
      <c r="BZ27" s="614"/>
      <c r="CA27" s="614"/>
      <c r="CB27" s="618"/>
      <c r="CD27" s="607" t="s">
        <v>289</v>
      </c>
      <c r="CE27" s="608"/>
      <c r="CF27" s="608"/>
      <c r="CG27" s="608"/>
      <c r="CH27" s="608"/>
      <c r="CI27" s="608"/>
      <c r="CJ27" s="608"/>
      <c r="CK27" s="608"/>
      <c r="CL27" s="608"/>
      <c r="CM27" s="608"/>
      <c r="CN27" s="608"/>
      <c r="CO27" s="608"/>
      <c r="CP27" s="608"/>
      <c r="CQ27" s="609"/>
      <c r="CR27" s="610">
        <v>1973031</v>
      </c>
      <c r="CS27" s="643"/>
      <c r="CT27" s="643"/>
      <c r="CU27" s="643"/>
      <c r="CV27" s="643"/>
      <c r="CW27" s="643"/>
      <c r="CX27" s="643"/>
      <c r="CY27" s="644"/>
      <c r="CZ27" s="615">
        <v>10.9</v>
      </c>
      <c r="DA27" s="640"/>
      <c r="DB27" s="640"/>
      <c r="DC27" s="645"/>
      <c r="DD27" s="619">
        <v>629162</v>
      </c>
      <c r="DE27" s="643"/>
      <c r="DF27" s="643"/>
      <c r="DG27" s="643"/>
      <c r="DH27" s="643"/>
      <c r="DI27" s="643"/>
      <c r="DJ27" s="643"/>
      <c r="DK27" s="644"/>
      <c r="DL27" s="619">
        <v>360532</v>
      </c>
      <c r="DM27" s="643"/>
      <c r="DN27" s="643"/>
      <c r="DO27" s="643"/>
      <c r="DP27" s="643"/>
      <c r="DQ27" s="643"/>
      <c r="DR27" s="643"/>
      <c r="DS27" s="643"/>
      <c r="DT27" s="643"/>
      <c r="DU27" s="643"/>
      <c r="DV27" s="644"/>
      <c r="DW27" s="615">
        <v>4.8</v>
      </c>
      <c r="DX27" s="640"/>
      <c r="DY27" s="640"/>
      <c r="DZ27" s="640"/>
      <c r="EA27" s="640"/>
      <c r="EB27" s="640"/>
      <c r="EC27" s="641"/>
    </row>
    <row r="28" spans="2:133" ht="11.25" customHeight="1" x14ac:dyDescent="0.15">
      <c r="B28" s="607" t="s">
        <v>290</v>
      </c>
      <c r="C28" s="608"/>
      <c r="D28" s="608"/>
      <c r="E28" s="608"/>
      <c r="F28" s="608"/>
      <c r="G28" s="608"/>
      <c r="H28" s="608"/>
      <c r="I28" s="608"/>
      <c r="J28" s="608"/>
      <c r="K28" s="608"/>
      <c r="L28" s="608"/>
      <c r="M28" s="608"/>
      <c r="N28" s="608"/>
      <c r="O28" s="608"/>
      <c r="P28" s="608"/>
      <c r="Q28" s="609"/>
      <c r="R28" s="610">
        <v>283654</v>
      </c>
      <c r="S28" s="611"/>
      <c r="T28" s="611"/>
      <c r="U28" s="611"/>
      <c r="V28" s="611"/>
      <c r="W28" s="611"/>
      <c r="X28" s="611"/>
      <c r="Y28" s="612"/>
      <c r="Z28" s="613">
        <v>1.5</v>
      </c>
      <c r="AA28" s="613"/>
      <c r="AB28" s="613"/>
      <c r="AC28" s="613"/>
      <c r="AD28" s="614" t="s">
        <v>122</v>
      </c>
      <c r="AE28" s="614"/>
      <c r="AF28" s="614"/>
      <c r="AG28" s="614"/>
      <c r="AH28" s="614"/>
      <c r="AI28" s="614"/>
      <c r="AJ28" s="614"/>
      <c r="AK28" s="614"/>
      <c r="AL28" s="615" t="s">
        <v>122</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291</v>
      </c>
      <c r="CE28" s="608"/>
      <c r="CF28" s="608"/>
      <c r="CG28" s="608"/>
      <c r="CH28" s="608"/>
      <c r="CI28" s="608"/>
      <c r="CJ28" s="608"/>
      <c r="CK28" s="608"/>
      <c r="CL28" s="608"/>
      <c r="CM28" s="608"/>
      <c r="CN28" s="608"/>
      <c r="CO28" s="608"/>
      <c r="CP28" s="608"/>
      <c r="CQ28" s="609"/>
      <c r="CR28" s="610">
        <v>1355707</v>
      </c>
      <c r="CS28" s="611"/>
      <c r="CT28" s="611"/>
      <c r="CU28" s="611"/>
      <c r="CV28" s="611"/>
      <c r="CW28" s="611"/>
      <c r="CX28" s="611"/>
      <c r="CY28" s="612"/>
      <c r="CZ28" s="615">
        <v>7.5</v>
      </c>
      <c r="DA28" s="640"/>
      <c r="DB28" s="640"/>
      <c r="DC28" s="645"/>
      <c r="DD28" s="619">
        <v>1219408</v>
      </c>
      <c r="DE28" s="611"/>
      <c r="DF28" s="611"/>
      <c r="DG28" s="611"/>
      <c r="DH28" s="611"/>
      <c r="DI28" s="611"/>
      <c r="DJ28" s="611"/>
      <c r="DK28" s="612"/>
      <c r="DL28" s="619">
        <v>1219408</v>
      </c>
      <c r="DM28" s="611"/>
      <c r="DN28" s="611"/>
      <c r="DO28" s="611"/>
      <c r="DP28" s="611"/>
      <c r="DQ28" s="611"/>
      <c r="DR28" s="611"/>
      <c r="DS28" s="611"/>
      <c r="DT28" s="611"/>
      <c r="DU28" s="611"/>
      <c r="DV28" s="612"/>
      <c r="DW28" s="615">
        <v>16.100000000000001</v>
      </c>
      <c r="DX28" s="640"/>
      <c r="DY28" s="640"/>
      <c r="DZ28" s="640"/>
      <c r="EA28" s="640"/>
      <c r="EB28" s="640"/>
      <c r="EC28" s="641"/>
    </row>
    <row r="29" spans="2:133" ht="11.25" customHeight="1" x14ac:dyDescent="0.15">
      <c r="B29" s="607" t="s">
        <v>292</v>
      </c>
      <c r="C29" s="608"/>
      <c r="D29" s="608"/>
      <c r="E29" s="608"/>
      <c r="F29" s="608"/>
      <c r="G29" s="608"/>
      <c r="H29" s="608"/>
      <c r="I29" s="608"/>
      <c r="J29" s="608"/>
      <c r="K29" s="608"/>
      <c r="L29" s="608"/>
      <c r="M29" s="608"/>
      <c r="N29" s="608"/>
      <c r="O29" s="608"/>
      <c r="P29" s="608"/>
      <c r="Q29" s="609"/>
      <c r="R29" s="610">
        <v>62977</v>
      </c>
      <c r="S29" s="611"/>
      <c r="T29" s="611"/>
      <c r="U29" s="611"/>
      <c r="V29" s="611"/>
      <c r="W29" s="611"/>
      <c r="X29" s="611"/>
      <c r="Y29" s="612"/>
      <c r="Z29" s="613">
        <v>0.3</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8" t="s">
        <v>293</v>
      </c>
      <c r="CE29" s="649"/>
      <c r="CF29" s="607" t="s">
        <v>66</v>
      </c>
      <c r="CG29" s="608"/>
      <c r="CH29" s="608"/>
      <c r="CI29" s="608"/>
      <c r="CJ29" s="608"/>
      <c r="CK29" s="608"/>
      <c r="CL29" s="608"/>
      <c r="CM29" s="608"/>
      <c r="CN29" s="608"/>
      <c r="CO29" s="608"/>
      <c r="CP29" s="608"/>
      <c r="CQ29" s="609"/>
      <c r="CR29" s="610">
        <v>1340866</v>
      </c>
      <c r="CS29" s="643"/>
      <c r="CT29" s="643"/>
      <c r="CU29" s="643"/>
      <c r="CV29" s="643"/>
      <c r="CW29" s="643"/>
      <c r="CX29" s="643"/>
      <c r="CY29" s="644"/>
      <c r="CZ29" s="615">
        <v>7.4</v>
      </c>
      <c r="DA29" s="640"/>
      <c r="DB29" s="640"/>
      <c r="DC29" s="645"/>
      <c r="DD29" s="619">
        <v>1204567</v>
      </c>
      <c r="DE29" s="643"/>
      <c r="DF29" s="643"/>
      <c r="DG29" s="643"/>
      <c r="DH29" s="643"/>
      <c r="DI29" s="643"/>
      <c r="DJ29" s="643"/>
      <c r="DK29" s="644"/>
      <c r="DL29" s="619">
        <v>1204567</v>
      </c>
      <c r="DM29" s="643"/>
      <c r="DN29" s="643"/>
      <c r="DO29" s="643"/>
      <c r="DP29" s="643"/>
      <c r="DQ29" s="643"/>
      <c r="DR29" s="643"/>
      <c r="DS29" s="643"/>
      <c r="DT29" s="643"/>
      <c r="DU29" s="643"/>
      <c r="DV29" s="644"/>
      <c r="DW29" s="615">
        <v>15.9</v>
      </c>
      <c r="DX29" s="640"/>
      <c r="DY29" s="640"/>
      <c r="DZ29" s="640"/>
      <c r="EA29" s="640"/>
      <c r="EB29" s="640"/>
      <c r="EC29" s="641"/>
    </row>
    <row r="30" spans="2:133" ht="11.25" customHeight="1" x14ac:dyDescent="0.15">
      <c r="B30" s="607" t="s">
        <v>294</v>
      </c>
      <c r="C30" s="608"/>
      <c r="D30" s="608"/>
      <c r="E30" s="608"/>
      <c r="F30" s="608"/>
      <c r="G30" s="608"/>
      <c r="H30" s="608"/>
      <c r="I30" s="608"/>
      <c r="J30" s="608"/>
      <c r="K30" s="608"/>
      <c r="L30" s="608"/>
      <c r="M30" s="608"/>
      <c r="N30" s="608"/>
      <c r="O30" s="608"/>
      <c r="P30" s="608"/>
      <c r="Q30" s="609"/>
      <c r="R30" s="610">
        <v>1903794</v>
      </c>
      <c r="S30" s="611"/>
      <c r="T30" s="611"/>
      <c r="U30" s="611"/>
      <c r="V30" s="611"/>
      <c r="W30" s="611"/>
      <c r="X30" s="611"/>
      <c r="Y30" s="612"/>
      <c r="Z30" s="613">
        <v>10.199999999999999</v>
      </c>
      <c r="AA30" s="613"/>
      <c r="AB30" s="613"/>
      <c r="AC30" s="613"/>
      <c r="AD30" s="614" t="s">
        <v>122</v>
      </c>
      <c r="AE30" s="614"/>
      <c r="AF30" s="614"/>
      <c r="AG30" s="614"/>
      <c r="AH30" s="614"/>
      <c r="AI30" s="614"/>
      <c r="AJ30" s="614"/>
      <c r="AK30" s="614"/>
      <c r="AL30" s="615" t="s">
        <v>122</v>
      </c>
      <c r="AM30" s="616"/>
      <c r="AN30" s="616"/>
      <c r="AO30" s="617"/>
      <c r="AP30" s="592" t="s">
        <v>212</v>
      </c>
      <c r="AQ30" s="593"/>
      <c r="AR30" s="593"/>
      <c r="AS30" s="593"/>
      <c r="AT30" s="593"/>
      <c r="AU30" s="593"/>
      <c r="AV30" s="593"/>
      <c r="AW30" s="593"/>
      <c r="AX30" s="593"/>
      <c r="AY30" s="593"/>
      <c r="AZ30" s="593"/>
      <c r="BA30" s="593"/>
      <c r="BB30" s="593"/>
      <c r="BC30" s="593"/>
      <c r="BD30" s="593"/>
      <c r="BE30" s="593"/>
      <c r="BF30" s="594"/>
      <c r="BG30" s="592" t="s">
        <v>295</v>
      </c>
      <c r="BH30" s="646"/>
      <c r="BI30" s="646"/>
      <c r="BJ30" s="646"/>
      <c r="BK30" s="646"/>
      <c r="BL30" s="646"/>
      <c r="BM30" s="646"/>
      <c r="BN30" s="646"/>
      <c r="BO30" s="646"/>
      <c r="BP30" s="646"/>
      <c r="BQ30" s="647"/>
      <c r="BR30" s="592" t="s">
        <v>296</v>
      </c>
      <c r="BS30" s="646"/>
      <c r="BT30" s="646"/>
      <c r="BU30" s="646"/>
      <c r="BV30" s="646"/>
      <c r="BW30" s="646"/>
      <c r="BX30" s="646"/>
      <c r="BY30" s="646"/>
      <c r="BZ30" s="646"/>
      <c r="CA30" s="646"/>
      <c r="CB30" s="647"/>
      <c r="CD30" s="650"/>
      <c r="CE30" s="651"/>
      <c r="CF30" s="607" t="s">
        <v>297</v>
      </c>
      <c r="CG30" s="608"/>
      <c r="CH30" s="608"/>
      <c r="CI30" s="608"/>
      <c r="CJ30" s="608"/>
      <c r="CK30" s="608"/>
      <c r="CL30" s="608"/>
      <c r="CM30" s="608"/>
      <c r="CN30" s="608"/>
      <c r="CO30" s="608"/>
      <c r="CP30" s="608"/>
      <c r="CQ30" s="609"/>
      <c r="CR30" s="610">
        <v>1303748</v>
      </c>
      <c r="CS30" s="611"/>
      <c r="CT30" s="611"/>
      <c r="CU30" s="611"/>
      <c r="CV30" s="611"/>
      <c r="CW30" s="611"/>
      <c r="CX30" s="611"/>
      <c r="CY30" s="612"/>
      <c r="CZ30" s="615">
        <v>7.2</v>
      </c>
      <c r="DA30" s="640"/>
      <c r="DB30" s="640"/>
      <c r="DC30" s="645"/>
      <c r="DD30" s="619">
        <v>1177805</v>
      </c>
      <c r="DE30" s="611"/>
      <c r="DF30" s="611"/>
      <c r="DG30" s="611"/>
      <c r="DH30" s="611"/>
      <c r="DI30" s="611"/>
      <c r="DJ30" s="611"/>
      <c r="DK30" s="612"/>
      <c r="DL30" s="619">
        <v>1177805</v>
      </c>
      <c r="DM30" s="611"/>
      <c r="DN30" s="611"/>
      <c r="DO30" s="611"/>
      <c r="DP30" s="611"/>
      <c r="DQ30" s="611"/>
      <c r="DR30" s="611"/>
      <c r="DS30" s="611"/>
      <c r="DT30" s="611"/>
      <c r="DU30" s="611"/>
      <c r="DV30" s="612"/>
      <c r="DW30" s="615">
        <v>15.6</v>
      </c>
      <c r="DX30" s="640"/>
      <c r="DY30" s="640"/>
      <c r="DZ30" s="640"/>
      <c r="EA30" s="640"/>
      <c r="EB30" s="640"/>
      <c r="EC30" s="641"/>
    </row>
    <row r="31" spans="2:133" ht="11.25" customHeight="1" x14ac:dyDescent="0.15">
      <c r="B31" s="623" t="s">
        <v>298</v>
      </c>
      <c r="C31" s="624"/>
      <c r="D31" s="624"/>
      <c r="E31" s="624"/>
      <c r="F31" s="624"/>
      <c r="G31" s="624"/>
      <c r="H31" s="624"/>
      <c r="I31" s="624"/>
      <c r="J31" s="624"/>
      <c r="K31" s="624"/>
      <c r="L31" s="624"/>
      <c r="M31" s="624"/>
      <c r="N31" s="624"/>
      <c r="O31" s="624"/>
      <c r="P31" s="624"/>
      <c r="Q31" s="625"/>
      <c r="R31" s="610" t="s">
        <v>122</v>
      </c>
      <c r="S31" s="611"/>
      <c r="T31" s="611"/>
      <c r="U31" s="611"/>
      <c r="V31" s="611"/>
      <c r="W31" s="611"/>
      <c r="X31" s="611"/>
      <c r="Y31" s="612"/>
      <c r="Z31" s="613" t="s">
        <v>122</v>
      </c>
      <c r="AA31" s="613"/>
      <c r="AB31" s="613"/>
      <c r="AC31" s="613"/>
      <c r="AD31" s="614" t="s">
        <v>122</v>
      </c>
      <c r="AE31" s="614"/>
      <c r="AF31" s="614"/>
      <c r="AG31" s="614"/>
      <c r="AH31" s="614"/>
      <c r="AI31" s="614"/>
      <c r="AJ31" s="614"/>
      <c r="AK31" s="614"/>
      <c r="AL31" s="615" t="s">
        <v>122</v>
      </c>
      <c r="AM31" s="616"/>
      <c r="AN31" s="616"/>
      <c r="AO31" s="617"/>
      <c r="AP31" s="658" t="s">
        <v>299</v>
      </c>
      <c r="AQ31" s="659"/>
      <c r="AR31" s="659"/>
      <c r="AS31" s="659"/>
      <c r="AT31" s="664" t="s">
        <v>300</v>
      </c>
      <c r="AU31" s="200"/>
      <c r="AV31" s="200"/>
      <c r="AW31" s="200"/>
      <c r="AX31" s="596" t="s">
        <v>178</v>
      </c>
      <c r="AY31" s="597"/>
      <c r="AZ31" s="597"/>
      <c r="BA31" s="597"/>
      <c r="BB31" s="597"/>
      <c r="BC31" s="597"/>
      <c r="BD31" s="597"/>
      <c r="BE31" s="597"/>
      <c r="BF31" s="598"/>
      <c r="BG31" s="657">
        <v>99.6</v>
      </c>
      <c r="BH31" s="654"/>
      <c r="BI31" s="654"/>
      <c r="BJ31" s="654"/>
      <c r="BK31" s="654"/>
      <c r="BL31" s="654"/>
      <c r="BM31" s="605">
        <v>99</v>
      </c>
      <c r="BN31" s="654"/>
      <c r="BO31" s="654"/>
      <c r="BP31" s="654"/>
      <c r="BQ31" s="655"/>
      <c r="BR31" s="657">
        <v>99.8</v>
      </c>
      <c r="BS31" s="654"/>
      <c r="BT31" s="654"/>
      <c r="BU31" s="654"/>
      <c r="BV31" s="654"/>
      <c r="BW31" s="654"/>
      <c r="BX31" s="605">
        <v>99.2</v>
      </c>
      <c r="BY31" s="654"/>
      <c r="BZ31" s="654"/>
      <c r="CA31" s="654"/>
      <c r="CB31" s="655"/>
      <c r="CD31" s="650"/>
      <c r="CE31" s="651"/>
      <c r="CF31" s="607" t="s">
        <v>301</v>
      </c>
      <c r="CG31" s="608"/>
      <c r="CH31" s="608"/>
      <c r="CI31" s="608"/>
      <c r="CJ31" s="608"/>
      <c r="CK31" s="608"/>
      <c r="CL31" s="608"/>
      <c r="CM31" s="608"/>
      <c r="CN31" s="608"/>
      <c r="CO31" s="608"/>
      <c r="CP31" s="608"/>
      <c r="CQ31" s="609"/>
      <c r="CR31" s="610">
        <v>37118</v>
      </c>
      <c r="CS31" s="643"/>
      <c r="CT31" s="643"/>
      <c r="CU31" s="643"/>
      <c r="CV31" s="643"/>
      <c r="CW31" s="643"/>
      <c r="CX31" s="643"/>
      <c r="CY31" s="644"/>
      <c r="CZ31" s="615">
        <v>0.2</v>
      </c>
      <c r="DA31" s="640"/>
      <c r="DB31" s="640"/>
      <c r="DC31" s="645"/>
      <c r="DD31" s="619">
        <v>26762</v>
      </c>
      <c r="DE31" s="643"/>
      <c r="DF31" s="643"/>
      <c r="DG31" s="643"/>
      <c r="DH31" s="643"/>
      <c r="DI31" s="643"/>
      <c r="DJ31" s="643"/>
      <c r="DK31" s="644"/>
      <c r="DL31" s="619">
        <v>26762</v>
      </c>
      <c r="DM31" s="643"/>
      <c r="DN31" s="643"/>
      <c r="DO31" s="643"/>
      <c r="DP31" s="643"/>
      <c r="DQ31" s="643"/>
      <c r="DR31" s="643"/>
      <c r="DS31" s="643"/>
      <c r="DT31" s="643"/>
      <c r="DU31" s="643"/>
      <c r="DV31" s="644"/>
      <c r="DW31" s="615">
        <v>0.4</v>
      </c>
      <c r="DX31" s="640"/>
      <c r="DY31" s="640"/>
      <c r="DZ31" s="640"/>
      <c r="EA31" s="640"/>
      <c r="EB31" s="640"/>
      <c r="EC31" s="641"/>
    </row>
    <row r="32" spans="2:133" ht="11.25" customHeight="1" x14ac:dyDescent="0.15">
      <c r="B32" s="607" t="s">
        <v>302</v>
      </c>
      <c r="C32" s="608"/>
      <c r="D32" s="608"/>
      <c r="E32" s="608"/>
      <c r="F32" s="608"/>
      <c r="G32" s="608"/>
      <c r="H32" s="608"/>
      <c r="I32" s="608"/>
      <c r="J32" s="608"/>
      <c r="K32" s="608"/>
      <c r="L32" s="608"/>
      <c r="M32" s="608"/>
      <c r="N32" s="608"/>
      <c r="O32" s="608"/>
      <c r="P32" s="608"/>
      <c r="Q32" s="609"/>
      <c r="R32" s="610">
        <v>620725</v>
      </c>
      <c r="S32" s="611"/>
      <c r="T32" s="611"/>
      <c r="U32" s="611"/>
      <c r="V32" s="611"/>
      <c r="W32" s="611"/>
      <c r="X32" s="611"/>
      <c r="Y32" s="612"/>
      <c r="Z32" s="613">
        <v>3.3</v>
      </c>
      <c r="AA32" s="613"/>
      <c r="AB32" s="613"/>
      <c r="AC32" s="613"/>
      <c r="AD32" s="614" t="s">
        <v>122</v>
      </c>
      <c r="AE32" s="614"/>
      <c r="AF32" s="614"/>
      <c r="AG32" s="614"/>
      <c r="AH32" s="614"/>
      <c r="AI32" s="614"/>
      <c r="AJ32" s="614"/>
      <c r="AK32" s="614"/>
      <c r="AL32" s="615" t="s">
        <v>122</v>
      </c>
      <c r="AM32" s="616"/>
      <c r="AN32" s="616"/>
      <c r="AO32" s="617"/>
      <c r="AP32" s="660"/>
      <c r="AQ32" s="661"/>
      <c r="AR32" s="661"/>
      <c r="AS32" s="661"/>
      <c r="AT32" s="665"/>
      <c r="AU32" s="196" t="s">
        <v>303</v>
      </c>
      <c r="AX32" s="607" t="s">
        <v>304</v>
      </c>
      <c r="AY32" s="608"/>
      <c r="AZ32" s="608"/>
      <c r="BA32" s="608"/>
      <c r="BB32" s="608"/>
      <c r="BC32" s="608"/>
      <c r="BD32" s="608"/>
      <c r="BE32" s="608"/>
      <c r="BF32" s="609"/>
      <c r="BG32" s="667">
        <v>99.5</v>
      </c>
      <c r="BH32" s="643"/>
      <c r="BI32" s="643"/>
      <c r="BJ32" s="643"/>
      <c r="BK32" s="643"/>
      <c r="BL32" s="643"/>
      <c r="BM32" s="616">
        <v>98.9</v>
      </c>
      <c r="BN32" s="643"/>
      <c r="BO32" s="643"/>
      <c r="BP32" s="643"/>
      <c r="BQ32" s="656"/>
      <c r="BR32" s="667">
        <v>99.8</v>
      </c>
      <c r="BS32" s="643"/>
      <c r="BT32" s="643"/>
      <c r="BU32" s="643"/>
      <c r="BV32" s="643"/>
      <c r="BW32" s="643"/>
      <c r="BX32" s="616">
        <v>99.2</v>
      </c>
      <c r="BY32" s="643"/>
      <c r="BZ32" s="643"/>
      <c r="CA32" s="643"/>
      <c r="CB32" s="656"/>
      <c r="CD32" s="652"/>
      <c r="CE32" s="653"/>
      <c r="CF32" s="607" t="s">
        <v>305</v>
      </c>
      <c r="CG32" s="608"/>
      <c r="CH32" s="608"/>
      <c r="CI32" s="608"/>
      <c r="CJ32" s="608"/>
      <c r="CK32" s="608"/>
      <c r="CL32" s="608"/>
      <c r="CM32" s="608"/>
      <c r="CN32" s="608"/>
      <c r="CO32" s="608"/>
      <c r="CP32" s="608"/>
      <c r="CQ32" s="609"/>
      <c r="CR32" s="610">
        <v>14841</v>
      </c>
      <c r="CS32" s="611"/>
      <c r="CT32" s="611"/>
      <c r="CU32" s="611"/>
      <c r="CV32" s="611"/>
      <c r="CW32" s="611"/>
      <c r="CX32" s="611"/>
      <c r="CY32" s="612"/>
      <c r="CZ32" s="615">
        <v>0.1</v>
      </c>
      <c r="DA32" s="640"/>
      <c r="DB32" s="640"/>
      <c r="DC32" s="645"/>
      <c r="DD32" s="619">
        <v>14841</v>
      </c>
      <c r="DE32" s="611"/>
      <c r="DF32" s="611"/>
      <c r="DG32" s="611"/>
      <c r="DH32" s="611"/>
      <c r="DI32" s="611"/>
      <c r="DJ32" s="611"/>
      <c r="DK32" s="612"/>
      <c r="DL32" s="619">
        <v>14841</v>
      </c>
      <c r="DM32" s="611"/>
      <c r="DN32" s="611"/>
      <c r="DO32" s="611"/>
      <c r="DP32" s="611"/>
      <c r="DQ32" s="611"/>
      <c r="DR32" s="611"/>
      <c r="DS32" s="611"/>
      <c r="DT32" s="611"/>
      <c r="DU32" s="611"/>
      <c r="DV32" s="612"/>
      <c r="DW32" s="615">
        <v>0.2</v>
      </c>
      <c r="DX32" s="640"/>
      <c r="DY32" s="640"/>
      <c r="DZ32" s="640"/>
      <c r="EA32" s="640"/>
      <c r="EB32" s="640"/>
      <c r="EC32" s="641"/>
    </row>
    <row r="33" spans="2:133" ht="11.25" customHeight="1" x14ac:dyDescent="0.15">
      <c r="B33" s="607" t="s">
        <v>306</v>
      </c>
      <c r="C33" s="608"/>
      <c r="D33" s="608"/>
      <c r="E33" s="608"/>
      <c r="F33" s="608"/>
      <c r="G33" s="608"/>
      <c r="H33" s="608"/>
      <c r="I33" s="608"/>
      <c r="J33" s="608"/>
      <c r="K33" s="608"/>
      <c r="L33" s="608"/>
      <c r="M33" s="608"/>
      <c r="N33" s="608"/>
      <c r="O33" s="608"/>
      <c r="P33" s="608"/>
      <c r="Q33" s="609"/>
      <c r="R33" s="610">
        <v>38132</v>
      </c>
      <c r="S33" s="611"/>
      <c r="T33" s="611"/>
      <c r="U33" s="611"/>
      <c r="V33" s="611"/>
      <c r="W33" s="611"/>
      <c r="X33" s="611"/>
      <c r="Y33" s="612"/>
      <c r="Z33" s="613">
        <v>0.2</v>
      </c>
      <c r="AA33" s="613"/>
      <c r="AB33" s="613"/>
      <c r="AC33" s="613"/>
      <c r="AD33" s="614">
        <v>5490</v>
      </c>
      <c r="AE33" s="614"/>
      <c r="AF33" s="614"/>
      <c r="AG33" s="614"/>
      <c r="AH33" s="614"/>
      <c r="AI33" s="614"/>
      <c r="AJ33" s="614"/>
      <c r="AK33" s="614"/>
      <c r="AL33" s="615">
        <v>0.1</v>
      </c>
      <c r="AM33" s="616"/>
      <c r="AN33" s="616"/>
      <c r="AO33" s="617"/>
      <c r="AP33" s="662"/>
      <c r="AQ33" s="663"/>
      <c r="AR33" s="663"/>
      <c r="AS33" s="663"/>
      <c r="AT33" s="666"/>
      <c r="AU33" s="201"/>
      <c r="AV33" s="201"/>
      <c r="AW33" s="201"/>
      <c r="AX33" s="631" t="s">
        <v>307</v>
      </c>
      <c r="AY33" s="632"/>
      <c r="AZ33" s="632"/>
      <c r="BA33" s="632"/>
      <c r="BB33" s="632"/>
      <c r="BC33" s="632"/>
      <c r="BD33" s="632"/>
      <c r="BE33" s="632"/>
      <c r="BF33" s="633"/>
      <c r="BG33" s="668">
        <v>99.7</v>
      </c>
      <c r="BH33" s="669"/>
      <c r="BI33" s="669"/>
      <c r="BJ33" s="669"/>
      <c r="BK33" s="669"/>
      <c r="BL33" s="669"/>
      <c r="BM33" s="670">
        <v>99</v>
      </c>
      <c r="BN33" s="669"/>
      <c r="BO33" s="669"/>
      <c r="BP33" s="669"/>
      <c r="BQ33" s="671"/>
      <c r="BR33" s="668">
        <v>99.7</v>
      </c>
      <c r="BS33" s="669"/>
      <c r="BT33" s="669"/>
      <c r="BU33" s="669"/>
      <c r="BV33" s="669"/>
      <c r="BW33" s="669"/>
      <c r="BX33" s="670">
        <v>99.1</v>
      </c>
      <c r="BY33" s="669"/>
      <c r="BZ33" s="669"/>
      <c r="CA33" s="669"/>
      <c r="CB33" s="671"/>
      <c r="CD33" s="607" t="s">
        <v>308</v>
      </c>
      <c r="CE33" s="608"/>
      <c r="CF33" s="608"/>
      <c r="CG33" s="608"/>
      <c r="CH33" s="608"/>
      <c r="CI33" s="608"/>
      <c r="CJ33" s="608"/>
      <c r="CK33" s="608"/>
      <c r="CL33" s="608"/>
      <c r="CM33" s="608"/>
      <c r="CN33" s="608"/>
      <c r="CO33" s="608"/>
      <c r="CP33" s="608"/>
      <c r="CQ33" s="609"/>
      <c r="CR33" s="610">
        <v>9353531</v>
      </c>
      <c r="CS33" s="643"/>
      <c r="CT33" s="643"/>
      <c r="CU33" s="643"/>
      <c r="CV33" s="643"/>
      <c r="CW33" s="643"/>
      <c r="CX33" s="643"/>
      <c r="CY33" s="644"/>
      <c r="CZ33" s="615">
        <v>51.8</v>
      </c>
      <c r="DA33" s="640"/>
      <c r="DB33" s="640"/>
      <c r="DC33" s="645"/>
      <c r="DD33" s="619">
        <v>5692398</v>
      </c>
      <c r="DE33" s="643"/>
      <c r="DF33" s="643"/>
      <c r="DG33" s="643"/>
      <c r="DH33" s="643"/>
      <c r="DI33" s="643"/>
      <c r="DJ33" s="643"/>
      <c r="DK33" s="644"/>
      <c r="DL33" s="619">
        <v>3454857</v>
      </c>
      <c r="DM33" s="643"/>
      <c r="DN33" s="643"/>
      <c r="DO33" s="643"/>
      <c r="DP33" s="643"/>
      <c r="DQ33" s="643"/>
      <c r="DR33" s="643"/>
      <c r="DS33" s="643"/>
      <c r="DT33" s="643"/>
      <c r="DU33" s="643"/>
      <c r="DV33" s="644"/>
      <c r="DW33" s="615">
        <v>45.7</v>
      </c>
      <c r="DX33" s="640"/>
      <c r="DY33" s="640"/>
      <c r="DZ33" s="640"/>
      <c r="EA33" s="640"/>
      <c r="EB33" s="640"/>
      <c r="EC33" s="641"/>
    </row>
    <row r="34" spans="2:133" ht="11.25" customHeight="1" x14ac:dyDescent="0.15">
      <c r="B34" s="607" t="s">
        <v>309</v>
      </c>
      <c r="C34" s="608"/>
      <c r="D34" s="608"/>
      <c r="E34" s="608"/>
      <c r="F34" s="608"/>
      <c r="G34" s="608"/>
      <c r="H34" s="608"/>
      <c r="I34" s="608"/>
      <c r="J34" s="608"/>
      <c r="K34" s="608"/>
      <c r="L34" s="608"/>
      <c r="M34" s="608"/>
      <c r="N34" s="608"/>
      <c r="O34" s="608"/>
      <c r="P34" s="608"/>
      <c r="Q34" s="609"/>
      <c r="R34" s="610">
        <v>1522873</v>
      </c>
      <c r="S34" s="611"/>
      <c r="T34" s="611"/>
      <c r="U34" s="611"/>
      <c r="V34" s="611"/>
      <c r="W34" s="611"/>
      <c r="X34" s="611"/>
      <c r="Y34" s="612"/>
      <c r="Z34" s="613">
        <v>8.1999999999999993</v>
      </c>
      <c r="AA34" s="613"/>
      <c r="AB34" s="613"/>
      <c r="AC34" s="613"/>
      <c r="AD34" s="614" t="s">
        <v>122</v>
      </c>
      <c r="AE34" s="614"/>
      <c r="AF34" s="614"/>
      <c r="AG34" s="614"/>
      <c r="AH34" s="614"/>
      <c r="AI34" s="614"/>
      <c r="AJ34" s="614"/>
      <c r="AK34" s="614"/>
      <c r="AL34" s="615" t="s">
        <v>122</v>
      </c>
      <c r="AM34" s="616"/>
      <c r="AN34" s="616"/>
      <c r="AO34" s="617"/>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7" t="s">
        <v>310</v>
      </c>
      <c r="CE34" s="608"/>
      <c r="CF34" s="608"/>
      <c r="CG34" s="608"/>
      <c r="CH34" s="608"/>
      <c r="CI34" s="608"/>
      <c r="CJ34" s="608"/>
      <c r="CK34" s="608"/>
      <c r="CL34" s="608"/>
      <c r="CM34" s="608"/>
      <c r="CN34" s="608"/>
      <c r="CO34" s="608"/>
      <c r="CP34" s="608"/>
      <c r="CQ34" s="609"/>
      <c r="CR34" s="610">
        <v>2248704</v>
      </c>
      <c r="CS34" s="611"/>
      <c r="CT34" s="611"/>
      <c r="CU34" s="611"/>
      <c r="CV34" s="611"/>
      <c r="CW34" s="611"/>
      <c r="CX34" s="611"/>
      <c r="CY34" s="612"/>
      <c r="CZ34" s="615">
        <v>12.5</v>
      </c>
      <c r="DA34" s="640"/>
      <c r="DB34" s="640"/>
      <c r="DC34" s="645"/>
      <c r="DD34" s="619">
        <v>1437326</v>
      </c>
      <c r="DE34" s="611"/>
      <c r="DF34" s="611"/>
      <c r="DG34" s="611"/>
      <c r="DH34" s="611"/>
      <c r="DI34" s="611"/>
      <c r="DJ34" s="611"/>
      <c r="DK34" s="612"/>
      <c r="DL34" s="619">
        <v>668869</v>
      </c>
      <c r="DM34" s="611"/>
      <c r="DN34" s="611"/>
      <c r="DO34" s="611"/>
      <c r="DP34" s="611"/>
      <c r="DQ34" s="611"/>
      <c r="DR34" s="611"/>
      <c r="DS34" s="611"/>
      <c r="DT34" s="611"/>
      <c r="DU34" s="611"/>
      <c r="DV34" s="612"/>
      <c r="DW34" s="615">
        <v>8.9</v>
      </c>
      <c r="DX34" s="640"/>
      <c r="DY34" s="640"/>
      <c r="DZ34" s="640"/>
      <c r="EA34" s="640"/>
      <c r="EB34" s="640"/>
      <c r="EC34" s="641"/>
    </row>
    <row r="35" spans="2:133" ht="11.25" customHeight="1" x14ac:dyDescent="0.15">
      <c r="B35" s="607" t="s">
        <v>311</v>
      </c>
      <c r="C35" s="608"/>
      <c r="D35" s="608"/>
      <c r="E35" s="608"/>
      <c r="F35" s="608"/>
      <c r="G35" s="608"/>
      <c r="H35" s="608"/>
      <c r="I35" s="608"/>
      <c r="J35" s="608"/>
      <c r="K35" s="608"/>
      <c r="L35" s="608"/>
      <c r="M35" s="608"/>
      <c r="N35" s="608"/>
      <c r="O35" s="608"/>
      <c r="P35" s="608"/>
      <c r="Q35" s="609"/>
      <c r="R35" s="610">
        <v>1207651</v>
      </c>
      <c r="S35" s="611"/>
      <c r="T35" s="611"/>
      <c r="U35" s="611"/>
      <c r="V35" s="611"/>
      <c r="W35" s="611"/>
      <c r="X35" s="611"/>
      <c r="Y35" s="612"/>
      <c r="Z35" s="613">
        <v>6.5</v>
      </c>
      <c r="AA35" s="613"/>
      <c r="AB35" s="613"/>
      <c r="AC35" s="613"/>
      <c r="AD35" s="614" t="s">
        <v>122</v>
      </c>
      <c r="AE35" s="614"/>
      <c r="AF35" s="614"/>
      <c r="AG35" s="614"/>
      <c r="AH35" s="614"/>
      <c r="AI35" s="614"/>
      <c r="AJ35" s="614"/>
      <c r="AK35" s="614"/>
      <c r="AL35" s="615" t="s">
        <v>122</v>
      </c>
      <c r="AM35" s="616"/>
      <c r="AN35" s="616"/>
      <c r="AO35" s="617"/>
      <c r="AP35" s="206"/>
      <c r="AQ35" s="592" t="s">
        <v>312</v>
      </c>
      <c r="AR35" s="593"/>
      <c r="AS35" s="593"/>
      <c r="AT35" s="593"/>
      <c r="AU35" s="593"/>
      <c r="AV35" s="593"/>
      <c r="AW35" s="593"/>
      <c r="AX35" s="593"/>
      <c r="AY35" s="593"/>
      <c r="AZ35" s="593"/>
      <c r="BA35" s="593"/>
      <c r="BB35" s="593"/>
      <c r="BC35" s="593"/>
      <c r="BD35" s="593"/>
      <c r="BE35" s="593"/>
      <c r="BF35" s="594"/>
      <c r="BG35" s="592" t="s">
        <v>313</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314</v>
      </c>
      <c r="CE35" s="608"/>
      <c r="CF35" s="608"/>
      <c r="CG35" s="608"/>
      <c r="CH35" s="608"/>
      <c r="CI35" s="608"/>
      <c r="CJ35" s="608"/>
      <c r="CK35" s="608"/>
      <c r="CL35" s="608"/>
      <c r="CM35" s="608"/>
      <c r="CN35" s="608"/>
      <c r="CO35" s="608"/>
      <c r="CP35" s="608"/>
      <c r="CQ35" s="609"/>
      <c r="CR35" s="610">
        <v>261930</v>
      </c>
      <c r="CS35" s="643"/>
      <c r="CT35" s="643"/>
      <c r="CU35" s="643"/>
      <c r="CV35" s="643"/>
      <c r="CW35" s="643"/>
      <c r="CX35" s="643"/>
      <c r="CY35" s="644"/>
      <c r="CZ35" s="615">
        <v>1.5</v>
      </c>
      <c r="DA35" s="640"/>
      <c r="DB35" s="640"/>
      <c r="DC35" s="645"/>
      <c r="DD35" s="619">
        <v>151272</v>
      </c>
      <c r="DE35" s="643"/>
      <c r="DF35" s="643"/>
      <c r="DG35" s="643"/>
      <c r="DH35" s="643"/>
      <c r="DI35" s="643"/>
      <c r="DJ35" s="643"/>
      <c r="DK35" s="644"/>
      <c r="DL35" s="619">
        <v>146719</v>
      </c>
      <c r="DM35" s="643"/>
      <c r="DN35" s="643"/>
      <c r="DO35" s="643"/>
      <c r="DP35" s="643"/>
      <c r="DQ35" s="643"/>
      <c r="DR35" s="643"/>
      <c r="DS35" s="643"/>
      <c r="DT35" s="643"/>
      <c r="DU35" s="643"/>
      <c r="DV35" s="644"/>
      <c r="DW35" s="615">
        <v>1.9</v>
      </c>
      <c r="DX35" s="640"/>
      <c r="DY35" s="640"/>
      <c r="DZ35" s="640"/>
      <c r="EA35" s="640"/>
      <c r="EB35" s="640"/>
      <c r="EC35" s="641"/>
    </row>
    <row r="36" spans="2:133" ht="11.25" customHeight="1" x14ac:dyDescent="0.15">
      <c r="B36" s="607" t="s">
        <v>315</v>
      </c>
      <c r="C36" s="608"/>
      <c r="D36" s="608"/>
      <c r="E36" s="608"/>
      <c r="F36" s="608"/>
      <c r="G36" s="608"/>
      <c r="H36" s="608"/>
      <c r="I36" s="608"/>
      <c r="J36" s="608"/>
      <c r="K36" s="608"/>
      <c r="L36" s="608"/>
      <c r="M36" s="608"/>
      <c r="N36" s="608"/>
      <c r="O36" s="608"/>
      <c r="P36" s="608"/>
      <c r="Q36" s="609"/>
      <c r="R36" s="610">
        <v>770004</v>
      </c>
      <c r="S36" s="611"/>
      <c r="T36" s="611"/>
      <c r="U36" s="611"/>
      <c r="V36" s="611"/>
      <c r="W36" s="611"/>
      <c r="X36" s="611"/>
      <c r="Y36" s="612"/>
      <c r="Z36" s="613">
        <v>4.0999999999999996</v>
      </c>
      <c r="AA36" s="613"/>
      <c r="AB36" s="613"/>
      <c r="AC36" s="613"/>
      <c r="AD36" s="614" t="s">
        <v>122</v>
      </c>
      <c r="AE36" s="614"/>
      <c r="AF36" s="614"/>
      <c r="AG36" s="614"/>
      <c r="AH36" s="614"/>
      <c r="AI36" s="614"/>
      <c r="AJ36" s="614"/>
      <c r="AK36" s="614"/>
      <c r="AL36" s="615" t="s">
        <v>122</v>
      </c>
      <c r="AM36" s="616"/>
      <c r="AN36" s="616"/>
      <c r="AO36" s="617"/>
      <c r="AP36" s="206"/>
      <c r="AQ36" s="676" t="s">
        <v>316</v>
      </c>
      <c r="AR36" s="677"/>
      <c r="AS36" s="677"/>
      <c r="AT36" s="677"/>
      <c r="AU36" s="677"/>
      <c r="AV36" s="677"/>
      <c r="AW36" s="677"/>
      <c r="AX36" s="677"/>
      <c r="AY36" s="678"/>
      <c r="AZ36" s="599">
        <v>3072331</v>
      </c>
      <c r="BA36" s="600"/>
      <c r="BB36" s="600"/>
      <c r="BC36" s="600"/>
      <c r="BD36" s="600"/>
      <c r="BE36" s="600"/>
      <c r="BF36" s="672"/>
      <c r="BG36" s="596" t="s">
        <v>317</v>
      </c>
      <c r="BH36" s="597"/>
      <c r="BI36" s="597"/>
      <c r="BJ36" s="597"/>
      <c r="BK36" s="597"/>
      <c r="BL36" s="597"/>
      <c r="BM36" s="597"/>
      <c r="BN36" s="597"/>
      <c r="BO36" s="597"/>
      <c r="BP36" s="597"/>
      <c r="BQ36" s="597"/>
      <c r="BR36" s="597"/>
      <c r="BS36" s="597"/>
      <c r="BT36" s="597"/>
      <c r="BU36" s="598"/>
      <c r="BV36" s="599">
        <v>2055</v>
      </c>
      <c r="BW36" s="600"/>
      <c r="BX36" s="600"/>
      <c r="BY36" s="600"/>
      <c r="BZ36" s="600"/>
      <c r="CA36" s="600"/>
      <c r="CB36" s="672"/>
      <c r="CD36" s="607" t="s">
        <v>318</v>
      </c>
      <c r="CE36" s="608"/>
      <c r="CF36" s="608"/>
      <c r="CG36" s="608"/>
      <c r="CH36" s="608"/>
      <c r="CI36" s="608"/>
      <c r="CJ36" s="608"/>
      <c r="CK36" s="608"/>
      <c r="CL36" s="608"/>
      <c r="CM36" s="608"/>
      <c r="CN36" s="608"/>
      <c r="CO36" s="608"/>
      <c r="CP36" s="608"/>
      <c r="CQ36" s="609"/>
      <c r="CR36" s="610">
        <v>3379490</v>
      </c>
      <c r="CS36" s="611"/>
      <c r="CT36" s="611"/>
      <c r="CU36" s="611"/>
      <c r="CV36" s="611"/>
      <c r="CW36" s="611"/>
      <c r="CX36" s="611"/>
      <c r="CY36" s="612"/>
      <c r="CZ36" s="615">
        <v>18.7</v>
      </c>
      <c r="DA36" s="640"/>
      <c r="DB36" s="640"/>
      <c r="DC36" s="645"/>
      <c r="DD36" s="619">
        <v>3058214</v>
      </c>
      <c r="DE36" s="611"/>
      <c r="DF36" s="611"/>
      <c r="DG36" s="611"/>
      <c r="DH36" s="611"/>
      <c r="DI36" s="611"/>
      <c r="DJ36" s="611"/>
      <c r="DK36" s="612"/>
      <c r="DL36" s="619">
        <v>2217852</v>
      </c>
      <c r="DM36" s="611"/>
      <c r="DN36" s="611"/>
      <c r="DO36" s="611"/>
      <c r="DP36" s="611"/>
      <c r="DQ36" s="611"/>
      <c r="DR36" s="611"/>
      <c r="DS36" s="611"/>
      <c r="DT36" s="611"/>
      <c r="DU36" s="611"/>
      <c r="DV36" s="612"/>
      <c r="DW36" s="615">
        <v>29.4</v>
      </c>
      <c r="DX36" s="640"/>
      <c r="DY36" s="640"/>
      <c r="DZ36" s="640"/>
      <c r="EA36" s="640"/>
      <c r="EB36" s="640"/>
      <c r="EC36" s="641"/>
    </row>
    <row r="37" spans="2:133" ht="11.25" customHeight="1" x14ac:dyDescent="0.15">
      <c r="B37" s="607" t="s">
        <v>319</v>
      </c>
      <c r="C37" s="608"/>
      <c r="D37" s="608"/>
      <c r="E37" s="608"/>
      <c r="F37" s="608"/>
      <c r="G37" s="608"/>
      <c r="H37" s="608"/>
      <c r="I37" s="608"/>
      <c r="J37" s="608"/>
      <c r="K37" s="608"/>
      <c r="L37" s="608"/>
      <c r="M37" s="608"/>
      <c r="N37" s="608"/>
      <c r="O37" s="608"/>
      <c r="P37" s="608"/>
      <c r="Q37" s="609"/>
      <c r="R37" s="610">
        <v>852578</v>
      </c>
      <c r="S37" s="611"/>
      <c r="T37" s="611"/>
      <c r="U37" s="611"/>
      <c r="V37" s="611"/>
      <c r="W37" s="611"/>
      <c r="X37" s="611"/>
      <c r="Y37" s="612"/>
      <c r="Z37" s="613">
        <v>4.5999999999999996</v>
      </c>
      <c r="AA37" s="613"/>
      <c r="AB37" s="613"/>
      <c r="AC37" s="613"/>
      <c r="AD37" s="614">
        <v>6807</v>
      </c>
      <c r="AE37" s="614"/>
      <c r="AF37" s="614"/>
      <c r="AG37" s="614"/>
      <c r="AH37" s="614"/>
      <c r="AI37" s="614"/>
      <c r="AJ37" s="614"/>
      <c r="AK37" s="614"/>
      <c r="AL37" s="615">
        <v>0.1</v>
      </c>
      <c r="AM37" s="616"/>
      <c r="AN37" s="616"/>
      <c r="AO37" s="617"/>
      <c r="AQ37" s="673" t="s">
        <v>320</v>
      </c>
      <c r="AR37" s="674"/>
      <c r="AS37" s="674"/>
      <c r="AT37" s="674"/>
      <c r="AU37" s="674"/>
      <c r="AV37" s="674"/>
      <c r="AW37" s="674"/>
      <c r="AX37" s="674"/>
      <c r="AY37" s="675"/>
      <c r="AZ37" s="610">
        <v>1953137</v>
      </c>
      <c r="BA37" s="611"/>
      <c r="BB37" s="611"/>
      <c r="BC37" s="611"/>
      <c r="BD37" s="643"/>
      <c r="BE37" s="643"/>
      <c r="BF37" s="656"/>
      <c r="BG37" s="607" t="s">
        <v>321</v>
      </c>
      <c r="BH37" s="608"/>
      <c r="BI37" s="608"/>
      <c r="BJ37" s="608"/>
      <c r="BK37" s="608"/>
      <c r="BL37" s="608"/>
      <c r="BM37" s="608"/>
      <c r="BN37" s="608"/>
      <c r="BO37" s="608"/>
      <c r="BP37" s="608"/>
      <c r="BQ37" s="608"/>
      <c r="BR37" s="608"/>
      <c r="BS37" s="608"/>
      <c r="BT37" s="608"/>
      <c r="BU37" s="609"/>
      <c r="BV37" s="610">
        <v>-28766</v>
      </c>
      <c r="BW37" s="611"/>
      <c r="BX37" s="611"/>
      <c r="BY37" s="611"/>
      <c r="BZ37" s="611"/>
      <c r="CA37" s="611"/>
      <c r="CB37" s="620"/>
      <c r="CD37" s="607" t="s">
        <v>322</v>
      </c>
      <c r="CE37" s="608"/>
      <c r="CF37" s="608"/>
      <c r="CG37" s="608"/>
      <c r="CH37" s="608"/>
      <c r="CI37" s="608"/>
      <c r="CJ37" s="608"/>
      <c r="CK37" s="608"/>
      <c r="CL37" s="608"/>
      <c r="CM37" s="608"/>
      <c r="CN37" s="608"/>
      <c r="CO37" s="608"/>
      <c r="CP37" s="608"/>
      <c r="CQ37" s="609"/>
      <c r="CR37" s="610">
        <v>674063</v>
      </c>
      <c r="CS37" s="643"/>
      <c r="CT37" s="643"/>
      <c r="CU37" s="643"/>
      <c r="CV37" s="643"/>
      <c r="CW37" s="643"/>
      <c r="CX37" s="643"/>
      <c r="CY37" s="644"/>
      <c r="CZ37" s="615">
        <v>3.7</v>
      </c>
      <c r="DA37" s="640"/>
      <c r="DB37" s="640"/>
      <c r="DC37" s="645"/>
      <c r="DD37" s="619">
        <v>667998</v>
      </c>
      <c r="DE37" s="643"/>
      <c r="DF37" s="643"/>
      <c r="DG37" s="643"/>
      <c r="DH37" s="643"/>
      <c r="DI37" s="643"/>
      <c r="DJ37" s="643"/>
      <c r="DK37" s="644"/>
      <c r="DL37" s="619">
        <v>522083</v>
      </c>
      <c r="DM37" s="643"/>
      <c r="DN37" s="643"/>
      <c r="DO37" s="643"/>
      <c r="DP37" s="643"/>
      <c r="DQ37" s="643"/>
      <c r="DR37" s="643"/>
      <c r="DS37" s="643"/>
      <c r="DT37" s="643"/>
      <c r="DU37" s="643"/>
      <c r="DV37" s="644"/>
      <c r="DW37" s="615">
        <v>6.9</v>
      </c>
      <c r="DX37" s="640"/>
      <c r="DY37" s="640"/>
      <c r="DZ37" s="640"/>
      <c r="EA37" s="640"/>
      <c r="EB37" s="640"/>
      <c r="EC37" s="641"/>
    </row>
    <row r="38" spans="2:133" ht="11.25" customHeight="1" x14ac:dyDescent="0.15">
      <c r="B38" s="607" t="s">
        <v>323</v>
      </c>
      <c r="C38" s="608"/>
      <c r="D38" s="608"/>
      <c r="E38" s="608"/>
      <c r="F38" s="608"/>
      <c r="G38" s="608"/>
      <c r="H38" s="608"/>
      <c r="I38" s="608"/>
      <c r="J38" s="608"/>
      <c r="K38" s="608"/>
      <c r="L38" s="608"/>
      <c r="M38" s="608"/>
      <c r="N38" s="608"/>
      <c r="O38" s="608"/>
      <c r="P38" s="608"/>
      <c r="Q38" s="609"/>
      <c r="R38" s="610">
        <v>2628700</v>
      </c>
      <c r="S38" s="611"/>
      <c r="T38" s="611"/>
      <c r="U38" s="611"/>
      <c r="V38" s="611"/>
      <c r="W38" s="611"/>
      <c r="X38" s="611"/>
      <c r="Y38" s="612"/>
      <c r="Z38" s="613">
        <v>14.1</v>
      </c>
      <c r="AA38" s="613"/>
      <c r="AB38" s="613"/>
      <c r="AC38" s="613"/>
      <c r="AD38" s="614" t="s">
        <v>122</v>
      </c>
      <c r="AE38" s="614"/>
      <c r="AF38" s="614"/>
      <c r="AG38" s="614"/>
      <c r="AH38" s="614"/>
      <c r="AI38" s="614"/>
      <c r="AJ38" s="614"/>
      <c r="AK38" s="614"/>
      <c r="AL38" s="615" t="s">
        <v>122</v>
      </c>
      <c r="AM38" s="616"/>
      <c r="AN38" s="616"/>
      <c r="AO38" s="617"/>
      <c r="AQ38" s="673" t="s">
        <v>324</v>
      </c>
      <c r="AR38" s="674"/>
      <c r="AS38" s="674"/>
      <c r="AT38" s="674"/>
      <c r="AU38" s="674"/>
      <c r="AV38" s="674"/>
      <c r="AW38" s="674"/>
      <c r="AX38" s="674"/>
      <c r="AY38" s="675"/>
      <c r="AZ38" s="610">
        <v>254825</v>
      </c>
      <c r="BA38" s="611"/>
      <c r="BB38" s="611"/>
      <c r="BC38" s="611"/>
      <c r="BD38" s="643"/>
      <c r="BE38" s="643"/>
      <c r="BF38" s="656"/>
      <c r="BG38" s="607" t="s">
        <v>325</v>
      </c>
      <c r="BH38" s="608"/>
      <c r="BI38" s="608"/>
      <c r="BJ38" s="608"/>
      <c r="BK38" s="608"/>
      <c r="BL38" s="608"/>
      <c r="BM38" s="608"/>
      <c r="BN38" s="608"/>
      <c r="BO38" s="608"/>
      <c r="BP38" s="608"/>
      <c r="BQ38" s="608"/>
      <c r="BR38" s="608"/>
      <c r="BS38" s="608"/>
      <c r="BT38" s="608"/>
      <c r="BU38" s="609"/>
      <c r="BV38" s="610">
        <v>1942</v>
      </c>
      <c r="BW38" s="611"/>
      <c r="BX38" s="611"/>
      <c r="BY38" s="611"/>
      <c r="BZ38" s="611"/>
      <c r="CA38" s="611"/>
      <c r="CB38" s="620"/>
      <c r="CD38" s="607" t="s">
        <v>326</v>
      </c>
      <c r="CE38" s="608"/>
      <c r="CF38" s="608"/>
      <c r="CG38" s="608"/>
      <c r="CH38" s="608"/>
      <c r="CI38" s="608"/>
      <c r="CJ38" s="608"/>
      <c r="CK38" s="608"/>
      <c r="CL38" s="608"/>
      <c r="CM38" s="608"/>
      <c r="CN38" s="608"/>
      <c r="CO38" s="608"/>
      <c r="CP38" s="608"/>
      <c r="CQ38" s="609"/>
      <c r="CR38" s="610">
        <v>859924</v>
      </c>
      <c r="CS38" s="611"/>
      <c r="CT38" s="611"/>
      <c r="CU38" s="611"/>
      <c r="CV38" s="611"/>
      <c r="CW38" s="611"/>
      <c r="CX38" s="611"/>
      <c r="CY38" s="612"/>
      <c r="CZ38" s="615">
        <v>4.8</v>
      </c>
      <c r="DA38" s="640"/>
      <c r="DB38" s="640"/>
      <c r="DC38" s="645"/>
      <c r="DD38" s="619">
        <v>693555</v>
      </c>
      <c r="DE38" s="611"/>
      <c r="DF38" s="611"/>
      <c r="DG38" s="611"/>
      <c r="DH38" s="611"/>
      <c r="DI38" s="611"/>
      <c r="DJ38" s="611"/>
      <c r="DK38" s="612"/>
      <c r="DL38" s="619">
        <v>421417</v>
      </c>
      <c r="DM38" s="611"/>
      <c r="DN38" s="611"/>
      <c r="DO38" s="611"/>
      <c r="DP38" s="611"/>
      <c r="DQ38" s="611"/>
      <c r="DR38" s="611"/>
      <c r="DS38" s="611"/>
      <c r="DT38" s="611"/>
      <c r="DU38" s="611"/>
      <c r="DV38" s="612"/>
      <c r="DW38" s="615">
        <v>5.6</v>
      </c>
      <c r="DX38" s="640"/>
      <c r="DY38" s="640"/>
      <c r="DZ38" s="640"/>
      <c r="EA38" s="640"/>
      <c r="EB38" s="640"/>
      <c r="EC38" s="641"/>
    </row>
    <row r="39" spans="2:133" ht="11.25" customHeight="1" x14ac:dyDescent="0.15">
      <c r="B39" s="607" t="s">
        <v>327</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328</v>
      </c>
      <c r="AR39" s="674"/>
      <c r="AS39" s="674"/>
      <c r="AT39" s="674"/>
      <c r="AU39" s="674"/>
      <c r="AV39" s="674"/>
      <c r="AW39" s="674"/>
      <c r="AX39" s="674"/>
      <c r="AY39" s="675"/>
      <c r="AZ39" s="610">
        <v>4445</v>
      </c>
      <c r="BA39" s="611"/>
      <c r="BB39" s="611"/>
      <c r="BC39" s="611"/>
      <c r="BD39" s="643"/>
      <c r="BE39" s="643"/>
      <c r="BF39" s="656"/>
      <c r="BG39" s="607" t="s">
        <v>329</v>
      </c>
      <c r="BH39" s="608"/>
      <c r="BI39" s="608"/>
      <c r="BJ39" s="608"/>
      <c r="BK39" s="608"/>
      <c r="BL39" s="608"/>
      <c r="BM39" s="608"/>
      <c r="BN39" s="608"/>
      <c r="BO39" s="608"/>
      <c r="BP39" s="608"/>
      <c r="BQ39" s="608"/>
      <c r="BR39" s="608"/>
      <c r="BS39" s="608"/>
      <c r="BT39" s="608"/>
      <c r="BU39" s="609"/>
      <c r="BV39" s="610">
        <v>2635</v>
      </c>
      <c r="BW39" s="611"/>
      <c r="BX39" s="611"/>
      <c r="BY39" s="611"/>
      <c r="BZ39" s="611"/>
      <c r="CA39" s="611"/>
      <c r="CB39" s="620"/>
      <c r="CD39" s="607" t="s">
        <v>330</v>
      </c>
      <c r="CE39" s="608"/>
      <c r="CF39" s="608"/>
      <c r="CG39" s="608"/>
      <c r="CH39" s="608"/>
      <c r="CI39" s="608"/>
      <c r="CJ39" s="608"/>
      <c r="CK39" s="608"/>
      <c r="CL39" s="608"/>
      <c r="CM39" s="608"/>
      <c r="CN39" s="608"/>
      <c r="CO39" s="608"/>
      <c r="CP39" s="608"/>
      <c r="CQ39" s="609"/>
      <c r="CR39" s="610">
        <v>1418798</v>
      </c>
      <c r="CS39" s="643"/>
      <c r="CT39" s="643"/>
      <c r="CU39" s="643"/>
      <c r="CV39" s="643"/>
      <c r="CW39" s="643"/>
      <c r="CX39" s="643"/>
      <c r="CY39" s="644"/>
      <c r="CZ39" s="615">
        <v>7.9</v>
      </c>
      <c r="DA39" s="640"/>
      <c r="DB39" s="640"/>
      <c r="DC39" s="645"/>
      <c r="DD39" s="619">
        <v>5832</v>
      </c>
      <c r="DE39" s="643"/>
      <c r="DF39" s="643"/>
      <c r="DG39" s="643"/>
      <c r="DH39" s="643"/>
      <c r="DI39" s="643"/>
      <c r="DJ39" s="643"/>
      <c r="DK39" s="644"/>
      <c r="DL39" s="619" t="s">
        <v>122</v>
      </c>
      <c r="DM39" s="643"/>
      <c r="DN39" s="643"/>
      <c r="DO39" s="643"/>
      <c r="DP39" s="643"/>
      <c r="DQ39" s="643"/>
      <c r="DR39" s="643"/>
      <c r="DS39" s="643"/>
      <c r="DT39" s="643"/>
      <c r="DU39" s="643"/>
      <c r="DV39" s="644"/>
      <c r="DW39" s="615" t="s">
        <v>122</v>
      </c>
      <c r="DX39" s="640"/>
      <c r="DY39" s="640"/>
      <c r="DZ39" s="640"/>
      <c r="EA39" s="640"/>
      <c r="EB39" s="640"/>
      <c r="EC39" s="641"/>
    </row>
    <row r="40" spans="2:133" ht="11.25" customHeight="1" x14ac:dyDescent="0.15">
      <c r="B40" s="607" t="s">
        <v>331</v>
      </c>
      <c r="C40" s="608"/>
      <c r="D40" s="608"/>
      <c r="E40" s="608"/>
      <c r="F40" s="608"/>
      <c r="G40" s="608"/>
      <c r="H40" s="608"/>
      <c r="I40" s="608"/>
      <c r="J40" s="608"/>
      <c r="K40" s="608"/>
      <c r="L40" s="608"/>
      <c r="M40" s="608"/>
      <c r="N40" s="608"/>
      <c r="O40" s="608"/>
      <c r="P40" s="608"/>
      <c r="Q40" s="609"/>
      <c r="R40" s="610">
        <v>16300</v>
      </c>
      <c r="S40" s="611"/>
      <c r="T40" s="611"/>
      <c r="U40" s="611"/>
      <c r="V40" s="611"/>
      <c r="W40" s="611"/>
      <c r="X40" s="611"/>
      <c r="Y40" s="612"/>
      <c r="Z40" s="613">
        <v>0.1</v>
      </c>
      <c r="AA40" s="613"/>
      <c r="AB40" s="613"/>
      <c r="AC40" s="613"/>
      <c r="AD40" s="614" t="s">
        <v>122</v>
      </c>
      <c r="AE40" s="614"/>
      <c r="AF40" s="614"/>
      <c r="AG40" s="614"/>
      <c r="AH40" s="614"/>
      <c r="AI40" s="614"/>
      <c r="AJ40" s="614"/>
      <c r="AK40" s="614"/>
      <c r="AL40" s="615" t="s">
        <v>122</v>
      </c>
      <c r="AM40" s="616"/>
      <c r="AN40" s="616"/>
      <c r="AO40" s="617"/>
      <c r="AQ40" s="673" t="s">
        <v>332</v>
      </c>
      <c r="AR40" s="674"/>
      <c r="AS40" s="674"/>
      <c r="AT40" s="674"/>
      <c r="AU40" s="674"/>
      <c r="AV40" s="674"/>
      <c r="AW40" s="674"/>
      <c r="AX40" s="674"/>
      <c r="AY40" s="675"/>
      <c r="AZ40" s="610" t="s">
        <v>122</v>
      </c>
      <c r="BA40" s="611"/>
      <c r="BB40" s="611"/>
      <c r="BC40" s="611"/>
      <c r="BD40" s="643"/>
      <c r="BE40" s="643"/>
      <c r="BF40" s="656"/>
      <c r="BG40" s="660" t="s">
        <v>333</v>
      </c>
      <c r="BH40" s="661"/>
      <c r="BI40" s="661"/>
      <c r="BJ40" s="661"/>
      <c r="BK40" s="661"/>
      <c r="BL40" s="202"/>
      <c r="BM40" s="608" t="s">
        <v>334</v>
      </c>
      <c r="BN40" s="608"/>
      <c r="BO40" s="608"/>
      <c r="BP40" s="608"/>
      <c r="BQ40" s="608"/>
      <c r="BR40" s="608"/>
      <c r="BS40" s="608"/>
      <c r="BT40" s="608"/>
      <c r="BU40" s="609"/>
      <c r="BV40" s="610">
        <v>76</v>
      </c>
      <c r="BW40" s="611"/>
      <c r="BX40" s="611"/>
      <c r="BY40" s="611"/>
      <c r="BZ40" s="611"/>
      <c r="CA40" s="611"/>
      <c r="CB40" s="620"/>
      <c r="CD40" s="607" t="s">
        <v>335</v>
      </c>
      <c r="CE40" s="608"/>
      <c r="CF40" s="608"/>
      <c r="CG40" s="608"/>
      <c r="CH40" s="608"/>
      <c r="CI40" s="608"/>
      <c r="CJ40" s="608"/>
      <c r="CK40" s="608"/>
      <c r="CL40" s="608"/>
      <c r="CM40" s="608"/>
      <c r="CN40" s="608"/>
      <c r="CO40" s="608"/>
      <c r="CP40" s="608"/>
      <c r="CQ40" s="609"/>
      <c r="CR40" s="610">
        <v>1184685</v>
      </c>
      <c r="CS40" s="611"/>
      <c r="CT40" s="611"/>
      <c r="CU40" s="611"/>
      <c r="CV40" s="611"/>
      <c r="CW40" s="611"/>
      <c r="CX40" s="611"/>
      <c r="CY40" s="612"/>
      <c r="CZ40" s="615">
        <v>6.6</v>
      </c>
      <c r="DA40" s="640"/>
      <c r="DB40" s="640"/>
      <c r="DC40" s="645"/>
      <c r="DD40" s="619">
        <v>346199</v>
      </c>
      <c r="DE40" s="611"/>
      <c r="DF40" s="611"/>
      <c r="DG40" s="611"/>
      <c r="DH40" s="611"/>
      <c r="DI40" s="611"/>
      <c r="DJ40" s="611"/>
      <c r="DK40" s="612"/>
      <c r="DL40" s="619" t="s">
        <v>122</v>
      </c>
      <c r="DM40" s="611"/>
      <c r="DN40" s="611"/>
      <c r="DO40" s="611"/>
      <c r="DP40" s="611"/>
      <c r="DQ40" s="611"/>
      <c r="DR40" s="611"/>
      <c r="DS40" s="611"/>
      <c r="DT40" s="611"/>
      <c r="DU40" s="611"/>
      <c r="DV40" s="612"/>
      <c r="DW40" s="615" t="s">
        <v>122</v>
      </c>
      <c r="DX40" s="640"/>
      <c r="DY40" s="640"/>
      <c r="DZ40" s="640"/>
      <c r="EA40" s="640"/>
      <c r="EB40" s="640"/>
      <c r="EC40" s="641"/>
    </row>
    <row r="41" spans="2:133" ht="11.25" customHeight="1" x14ac:dyDescent="0.15">
      <c r="B41" s="631" t="s">
        <v>336</v>
      </c>
      <c r="C41" s="632"/>
      <c r="D41" s="632"/>
      <c r="E41" s="632"/>
      <c r="F41" s="632"/>
      <c r="G41" s="632"/>
      <c r="H41" s="632"/>
      <c r="I41" s="632"/>
      <c r="J41" s="632"/>
      <c r="K41" s="632"/>
      <c r="L41" s="632"/>
      <c r="M41" s="632"/>
      <c r="N41" s="632"/>
      <c r="O41" s="632"/>
      <c r="P41" s="632"/>
      <c r="Q41" s="633"/>
      <c r="R41" s="682">
        <v>18668957</v>
      </c>
      <c r="S41" s="683"/>
      <c r="T41" s="683"/>
      <c r="U41" s="683"/>
      <c r="V41" s="683"/>
      <c r="W41" s="683"/>
      <c r="X41" s="683"/>
      <c r="Y41" s="687"/>
      <c r="Z41" s="688">
        <v>100</v>
      </c>
      <c r="AA41" s="688"/>
      <c r="AB41" s="688"/>
      <c r="AC41" s="688"/>
      <c r="AD41" s="689">
        <v>7538802</v>
      </c>
      <c r="AE41" s="689"/>
      <c r="AF41" s="689"/>
      <c r="AG41" s="689"/>
      <c r="AH41" s="689"/>
      <c r="AI41" s="689"/>
      <c r="AJ41" s="689"/>
      <c r="AK41" s="689"/>
      <c r="AL41" s="690">
        <v>100</v>
      </c>
      <c r="AM41" s="670"/>
      <c r="AN41" s="670"/>
      <c r="AO41" s="691"/>
      <c r="AQ41" s="673" t="s">
        <v>337</v>
      </c>
      <c r="AR41" s="674"/>
      <c r="AS41" s="674"/>
      <c r="AT41" s="674"/>
      <c r="AU41" s="674"/>
      <c r="AV41" s="674"/>
      <c r="AW41" s="674"/>
      <c r="AX41" s="674"/>
      <c r="AY41" s="675"/>
      <c r="AZ41" s="610">
        <v>165266</v>
      </c>
      <c r="BA41" s="611"/>
      <c r="BB41" s="611"/>
      <c r="BC41" s="611"/>
      <c r="BD41" s="643"/>
      <c r="BE41" s="643"/>
      <c r="BF41" s="656"/>
      <c r="BG41" s="660"/>
      <c r="BH41" s="661"/>
      <c r="BI41" s="661"/>
      <c r="BJ41" s="661"/>
      <c r="BK41" s="661"/>
      <c r="BL41" s="202"/>
      <c r="BM41" s="608" t="s">
        <v>338</v>
      </c>
      <c r="BN41" s="608"/>
      <c r="BO41" s="608"/>
      <c r="BP41" s="608"/>
      <c r="BQ41" s="608"/>
      <c r="BR41" s="608"/>
      <c r="BS41" s="608"/>
      <c r="BT41" s="608"/>
      <c r="BU41" s="609"/>
      <c r="BV41" s="610">
        <v>1</v>
      </c>
      <c r="BW41" s="611"/>
      <c r="BX41" s="611"/>
      <c r="BY41" s="611"/>
      <c r="BZ41" s="611"/>
      <c r="CA41" s="611"/>
      <c r="CB41" s="620"/>
      <c r="CD41" s="607" t="s">
        <v>339</v>
      </c>
      <c r="CE41" s="608"/>
      <c r="CF41" s="608"/>
      <c r="CG41" s="608"/>
      <c r="CH41" s="608"/>
      <c r="CI41" s="608"/>
      <c r="CJ41" s="608"/>
      <c r="CK41" s="608"/>
      <c r="CL41" s="608"/>
      <c r="CM41" s="608"/>
      <c r="CN41" s="608"/>
      <c r="CO41" s="608"/>
      <c r="CP41" s="608"/>
      <c r="CQ41" s="609"/>
      <c r="CR41" s="610" t="s">
        <v>122</v>
      </c>
      <c r="CS41" s="643"/>
      <c r="CT41" s="643"/>
      <c r="CU41" s="643"/>
      <c r="CV41" s="643"/>
      <c r="CW41" s="643"/>
      <c r="CX41" s="643"/>
      <c r="CY41" s="644"/>
      <c r="CZ41" s="615" t="s">
        <v>122</v>
      </c>
      <c r="DA41" s="640"/>
      <c r="DB41" s="640"/>
      <c r="DC41" s="645"/>
      <c r="DD41" s="619" t="s">
        <v>122</v>
      </c>
      <c r="DE41" s="643"/>
      <c r="DF41" s="643"/>
      <c r="DG41" s="643"/>
      <c r="DH41" s="643"/>
      <c r="DI41" s="643"/>
      <c r="DJ41" s="643"/>
      <c r="DK41" s="644"/>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15">
      <c r="AQ42" s="679" t="s">
        <v>340</v>
      </c>
      <c r="AR42" s="680"/>
      <c r="AS42" s="680"/>
      <c r="AT42" s="680"/>
      <c r="AU42" s="680"/>
      <c r="AV42" s="680"/>
      <c r="AW42" s="680"/>
      <c r="AX42" s="680"/>
      <c r="AY42" s="681"/>
      <c r="AZ42" s="682">
        <v>694658</v>
      </c>
      <c r="BA42" s="683"/>
      <c r="BB42" s="683"/>
      <c r="BC42" s="683"/>
      <c r="BD42" s="669"/>
      <c r="BE42" s="669"/>
      <c r="BF42" s="671"/>
      <c r="BG42" s="662"/>
      <c r="BH42" s="663"/>
      <c r="BI42" s="663"/>
      <c r="BJ42" s="663"/>
      <c r="BK42" s="663"/>
      <c r="BL42" s="203"/>
      <c r="BM42" s="632" t="s">
        <v>341</v>
      </c>
      <c r="BN42" s="632"/>
      <c r="BO42" s="632"/>
      <c r="BP42" s="632"/>
      <c r="BQ42" s="632"/>
      <c r="BR42" s="632"/>
      <c r="BS42" s="632"/>
      <c r="BT42" s="632"/>
      <c r="BU42" s="633"/>
      <c r="BV42" s="682">
        <v>515</v>
      </c>
      <c r="BW42" s="683"/>
      <c r="BX42" s="683"/>
      <c r="BY42" s="683"/>
      <c r="BZ42" s="683"/>
      <c r="CA42" s="683"/>
      <c r="CB42" s="692"/>
      <c r="CD42" s="607" t="s">
        <v>342</v>
      </c>
      <c r="CE42" s="608"/>
      <c r="CF42" s="608"/>
      <c r="CG42" s="608"/>
      <c r="CH42" s="608"/>
      <c r="CI42" s="608"/>
      <c r="CJ42" s="608"/>
      <c r="CK42" s="608"/>
      <c r="CL42" s="608"/>
      <c r="CM42" s="608"/>
      <c r="CN42" s="608"/>
      <c r="CO42" s="608"/>
      <c r="CP42" s="608"/>
      <c r="CQ42" s="609"/>
      <c r="CR42" s="610">
        <v>3341142</v>
      </c>
      <c r="CS42" s="643"/>
      <c r="CT42" s="643"/>
      <c r="CU42" s="643"/>
      <c r="CV42" s="643"/>
      <c r="CW42" s="643"/>
      <c r="CX42" s="643"/>
      <c r="CY42" s="644"/>
      <c r="CZ42" s="615">
        <v>18.5</v>
      </c>
      <c r="DA42" s="640"/>
      <c r="DB42" s="640"/>
      <c r="DC42" s="645"/>
      <c r="DD42" s="619">
        <v>215085</v>
      </c>
      <c r="DE42" s="643"/>
      <c r="DF42" s="643"/>
      <c r="DG42" s="643"/>
      <c r="DH42" s="643"/>
      <c r="DI42" s="643"/>
      <c r="DJ42" s="643"/>
      <c r="DK42" s="644"/>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15">
      <c r="B43" s="196" t="s">
        <v>343</v>
      </c>
      <c r="CD43" s="607" t="s">
        <v>344</v>
      </c>
      <c r="CE43" s="608"/>
      <c r="CF43" s="608"/>
      <c r="CG43" s="608"/>
      <c r="CH43" s="608"/>
      <c r="CI43" s="608"/>
      <c r="CJ43" s="608"/>
      <c r="CK43" s="608"/>
      <c r="CL43" s="608"/>
      <c r="CM43" s="608"/>
      <c r="CN43" s="608"/>
      <c r="CO43" s="608"/>
      <c r="CP43" s="608"/>
      <c r="CQ43" s="609"/>
      <c r="CR43" s="610">
        <v>71055</v>
      </c>
      <c r="CS43" s="643"/>
      <c r="CT43" s="643"/>
      <c r="CU43" s="643"/>
      <c r="CV43" s="643"/>
      <c r="CW43" s="643"/>
      <c r="CX43" s="643"/>
      <c r="CY43" s="644"/>
      <c r="CZ43" s="615">
        <v>0.4</v>
      </c>
      <c r="DA43" s="640"/>
      <c r="DB43" s="640"/>
      <c r="DC43" s="645"/>
      <c r="DD43" s="619">
        <v>57526</v>
      </c>
      <c r="DE43" s="643"/>
      <c r="DF43" s="643"/>
      <c r="DG43" s="643"/>
      <c r="DH43" s="643"/>
      <c r="DI43" s="643"/>
      <c r="DJ43" s="643"/>
      <c r="DK43" s="644"/>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15">
      <c r="B44" s="696" t="s">
        <v>345</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8" t="s">
        <v>293</v>
      </c>
      <c r="CE44" s="649"/>
      <c r="CF44" s="607" t="s">
        <v>346</v>
      </c>
      <c r="CG44" s="608"/>
      <c r="CH44" s="608"/>
      <c r="CI44" s="608"/>
      <c r="CJ44" s="608"/>
      <c r="CK44" s="608"/>
      <c r="CL44" s="608"/>
      <c r="CM44" s="608"/>
      <c r="CN44" s="608"/>
      <c r="CO44" s="608"/>
      <c r="CP44" s="608"/>
      <c r="CQ44" s="609"/>
      <c r="CR44" s="610">
        <v>3341142</v>
      </c>
      <c r="CS44" s="611"/>
      <c r="CT44" s="611"/>
      <c r="CU44" s="611"/>
      <c r="CV44" s="611"/>
      <c r="CW44" s="611"/>
      <c r="CX44" s="611"/>
      <c r="CY44" s="612"/>
      <c r="CZ44" s="615">
        <v>18.5</v>
      </c>
      <c r="DA44" s="616"/>
      <c r="DB44" s="616"/>
      <c r="DC44" s="622"/>
      <c r="DD44" s="619">
        <v>215085</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15">
      <c r="B45" s="696" t="s">
        <v>347</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50"/>
      <c r="CE45" s="651"/>
      <c r="CF45" s="607" t="s">
        <v>348</v>
      </c>
      <c r="CG45" s="608"/>
      <c r="CH45" s="608"/>
      <c r="CI45" s="608"/>
      <c r="CJ45" s="608"/>
      <c r="CK45" s="608"/>
      <c r="CL45" s="608"/>
      <c r="CM45" s="608"/>
      <c r="CN45" s="608"/>
      <c r="CO45" s="608"/>
      <c r="CP45" s="608"/>
      <c r="CQ45" s="609"/>
      <c r="CR45" s="610">
        <v>972697</v>
      </c>
      <c r="CS45" s="643"/>
      <c r="CT45" s="643"/>
      <c r="CU45" s="643"/>
      <c r="CV45" s="643"/>
      <c r="CW45" s="643"/>
      <c r="CX45" s="643"/>
      <c r="CY45" s="644"/>
      <c r="CZ45" s="615">
        <v>5.4</v>
      </c>
      <c r="DA45" s="640"/>
      <c r="DB45" s="640"/>
      <c r="DC45" s="645"/>
      <c r="DD45" s="619">
        <v>14714</v>
      </c>
      <c r="DE45" s="643"/>
      <c r="DF45" s="643"/>
      <c r="DG45" s="643"/>
      <c r="DH45" s="643"/>
      <c r="DI45" s="643"/>
      <c r="DJ45" s="643"/>
      <c r="DK45" s="644"/>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15">
      <c r="B46" s="207"/>
      <c r="CD46" s="650"/>
      <c r="CE46" s="651"/>
      <c r="CF46" s="607" t="s">
        <v>349</v>
      </c>
      <c r="CG46" s="608"/>
      <c r="CH46" s="608"/>
      <c r="CI46" s="608"/>
      <c r="CJ46" s="608"/>
      <c r="CK46" s="608"/>
      <c r="CL46" s="608"/>
      <c r="CM46" s="608"/>
      <c r="CN46" s="608"/>
      <c r="CO46" s="608"/>
      <c r="CP46" s="608"/>
      <c r="CQ46" s="609"/>
      <c r="CR46" s="610">
        <v>2368445</v>
      </c>
      <c r="CS46" s="611"/>
      <c r="CT46" s="611"/>
      <c r="CU46" s="611"/>
      <c r="CV46" s="611"/>
      <c r="CW46" s="611"/>
      <c r="CX46" s="611"/>
      <c r="CY46" s="612"/>
      <c r="CZ46" s="615">
        <v>13.1</v>
      </c>
      <c r="DA46" s="616"/>
      <c r="DB46" s="616"/>
      <c r="DC46" s="622"/>
      <c r="DD46" s="619">
        <v>200371</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15">
      <c r="B47" s="207"/>
      <c r="CD47" s="650"/>
      <c r="CE47" s="651"/>
      <c r="CF47" s="607" t="s">
        <v>350</v>
      </c>
      <c r="CG47" s="608"/>
      <c r="CH47" s="608"/>
      <c r="CI47" s="608"/>
      <c r="CJ47" s="608"/>
      <c r="CK47" s="608"/>
      <c r="CL47" s="608"/>
      <c r="CM47" s="608"/>
      <c r="CN47" s="608"/>
      <c r="CO47" s="608"/>
      <c r="CP47" s="608"/>
      <c r="CQ47" s="609"/>
      <c r="CR47" s="610" t="s">
        <v>122</v>
      </c>
      <c r="CS47" s="643"/>
      <c r="CT47" s="643"/>
      <c r="CU47" s="643"/>
      <c r="CV47" s="643"/>
      <c r="CW47" s="643"/>
      <c r="CX47" s="643"/>
      <c r="CY47" s="644"/>
      <c r="CZ47" s="615" t="s">
        <v>122</v>
      </c>
      <c r="DA47" s="640"/>
      <c r="DB47" s="640"/>
      <c r="DC47" s="645"/>
      <c r="DD47" s="619" t="s">
        <v>122</v>
      </c>
      <c r="DE47" s="643"/>
      <c r="DF47" s="643"/>
      <c r="DG47" s="643"/>
      <c r="DH47" s="643"/>
      <c r="DI47" s="643"/>
      <c r="DJ47" s="643"/>
      <c r="DK47" s="644"/>
      <c r="DL47" s="693"/>
      <c r="DM47" s="694"/>
      <c r="DN47" s="694"/>
      <c r="DO47" s="694"/>
      <c r="DP47" s="694"/>
      <c r="DQ47" s="694"/>
      <c r="DR47" s="694"/>
      <c r="DS47" s="694"/>
      <c r="DT47" s="694"/>
      <c r="DU47" s="694"/>
      <c r="DV47" s="695"/>
      <c r="DW47" s="684"/>
      <c r="DX47" s="685"/>
      <c r="DY47" s="685"/>
      <c r="DZ47" s="685"/>
      <c r="EA47" s="685"/>
      <c r="EB47" s="685"/>
      <c r="EC47" s="686"/>
    </row>
    <row r="48" spans="2:133" x14ac:dyDescent="0.15">
      <c r="B48" s="207"/>
      <c r="CD48" s="652"/>
      <c r="CE48" s="653"/>
      <c r="CF48" s="607" t="s">
        <v>351</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15">
      <c r="B49" s="207"/>
      <c r="CD49" s="631" t="s">
        <v>352</v>
      </c>
      <c r="CE49" s="632"/>
      <c r="CF49" s="632"/>
      <c r="CG49" s="632"/>
      <c r="CH49" s="632"/>
      <c r="CI49" s="632"/>
      <c r="CJ49" s="632"/>
      <c r="CK49" s="632"/>
      <c r="CL49" s="632"/>
      <c r="CM49" s="632"/>
      <c r="CN49" s="632"/>
      <c r="CO49" s="632"/>
      <c r="CP49" s="632"/>
      <c r="CQ49" s="633"/>
      <c r="CR49" s="682">
        <v>18058770</v>
      </c>
      <c r="CS49" s="669"/>
      <c r="CT49" s="669"/>
      <c r="CU49" s="669"/>
      <c r="CV49" s="669"/>
      <c r="CW49" s="669"/>
      <c r="CX49" s="669"/>
      <c r="CY49" s="698"/>
      <c r="CZ49" s="690">
        <v>100</v>
      </c>
      <c r="DA49" s="699"/>
      <c r="DB49" s="699"/>
      <c r="DC49" s="700"/>
      <c r="DD49" s="701">
        <v>9549817</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9f86L9TtNqEgKjax+zhru9rOVCG7App/okWpCLkR4FAUODsNhnuv1+1HlWeU77XlHRCSEK+LWQ17C+Nh5YiJ1g==" saltValue="4fW0xjgje1hAoZeFzxjlmQ=="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A135"/>
  <sheetViews>
    <sheetView view="pageBreakPreview" zoomScale="85" zoomScaleNormal="55" zoomScaleSheetLayoutView="85"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708" t="s">
        <v>353</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354</v>
      </c>
      <c r="DK2" s="710"/>
      <c r="DL2" s="710"/>
      <c r="DM2" s="710"/>
      <c r="DN2" s="710"/>
      <c r="DO2" s="711"/>
      <c r="DP2" s="210"/>
      <c r="DQ2" s="709" t="s">
        <v>355</v>
      </c>
      <c r="DR2" s="710"/>
      <c r="DS2" s="710"/>
      <c r="DT2" s="710"/>
      <c r="DU2" s="710"/>
      <c r="DV2" s="710"/>
      <c r="DW2" s="710"/>
      <c r="DX2" s="710"/>
      <c r="DY2" s="710"/>
      <c r="DZ2" s="711"/>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712" t="s">
        <v>356</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357</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7"/>
    </row>
    <row r="5" spans="1:131" s="218" customFormat="1" ht="26.25" customHeight="1" x14ac:dyDescent="0.15">
      <c r="A5" s="714" t="s">
        <v>358</v>
      </c>
      <c r="B5" s="715"/>
      <c r="C5" s="715"/>
      <c r="D5" s="715"/>
      <c r="E5" s="715"/>
      <c r="F5" s="715"/>
      <c r="G5" s="715"/>
      <c r="H5" s="715"/>
      <c r="I5" s="715"/>
      <c r="J5" s="715"/>
      <c r="K5" s="715"/>
      <c r="L5" s="715"/>
      <c r="M5" s="715"/>
      <c r="N5" s="715"/>
      <c r="O5" s="715"/>
      <c r="P5" s="716"/>
      <c r="Q5" s="720" t="s">
        <v>359</v>
      </c>
      <c r="R5" s="721"/>
      <c r="S5" s="721"/>
      <c r="T5" s="721"/>
      <c r="U5" s="722"/>
      <c r="V5" s="720" t="s">
        <v>360</v>
      </c>
      <c r="W5" s="721"/>
      <c r="X5" s="721"/>
      <c r="Y5" s="721"/>
      <c r="Z5" s="722"/>
      <c r="AA5" s="720" t="s">
        <v>361</v>
      </c>
      <c r="AB5" s="721"/>
      <c r="AC5" s="721"/>
      <c r="AD5" s="721"/>
      <c r="AE5" s="721"/>
      <c r="AF5" s="726" t="s">
        <v>362</v>
      </c>
      <c r="AG5" s="721"/>
      <c r="AH5" s="721"/>
      <c r="AI5" s="721"/>
      <c r="AJ5" s="727"/>
      <c r="AK5" s="721" t="s">
        <v>363</v>
      </c>
      <c r="AL5" s="721"/>
      <c r="AM5" s="721"/>
      <c r="AN5" s="721"/>
      <c r="AO5" s="722"/>
      <c r="AP5" s="720" t="s">
        <v>364</v>
      </c>
      <c r="AQ5" s="721"/>
      <c r="AR5" s="721"/>
      <c r="AS5" s="721"/>
      <c r="AT5" s="722"/>
      <c r="AU5" s="720" t="s">
        <v>365</v>
      </c>
      <c r="AV5" s="721"/>
      <c r="AW5" s="721"/>
      <c r="AX5" s="721"/>
      <c r="AY5" s="727"/>
      <c r="AZ5" s="214"/>
      <c r="BA5" s="214"/>
      <c r="BB5" s="214"/>
      <c r="BC5" s="214"/>
      <c r="BD5" s="214"/>
      <c r="BE5" s="215"/>
      <c r="BF5" s="215"/>
      <c r="BG5" s="215"/>
      <c r="BH5" s="215"/>
      <c r="BI5" s="215"/>
      <c r="BJ5" s="215"/>
      <c r="BK5" s="215"/>
      <c r="BL5" s="215"/>
      <c r="BM5" s="215"/>
      <c r="BN5" s="215"/>
      <c r="BO5" s="215"/>
      <c r="BP5" s="215"/>
      <c r="BQ5" s="714" t="s">
        <v>366</v>
      </c>
      <c r="BR5" s="715"/>
      <c r="BS5" s="715"/>
      <c r="BT5" s="715"/>
      <c r="BU5" s="715"/>
      <c r="BV5" s="715"/>
      <c r="BW5" s="715"/>
      <c r="BX5" s="715"/>
      <c r="BY5" s="715"/>
      <c r="BZ5" s="715"/>
      <c r="CA5" s="715"/>
      <c r="CB5" s="715"/>
      <c r="CC5" s="715"/>
      <c r="CD5" s="715"/>
      <c r="CE5" s="715"/>
      <c r="CF5" s="715"/>
      <c r="CG5" s="716"/>
      <c r="CH5" s="720" t="s">
        <v>367</v>
      </c>
      <c r="CI5" s="721"/>
      <c r="CJ5" s="721"/>
      <c r="CK5" s="721"/>
      <c r="CL5" s="722"/>
      <c r="CM5" s="720" t="s">
        <v>368</v>
      </c>
      <c r="CN5" s="721"/>
      <c r="CO5" s="721"/>
      <c r="CP5" s="721"/>
      <c r="CQ5" s="722"/>
      <c r="CR5" s="720" t="s">
        <v>369</v>
      </c>
      <c r="CS5" s="721"/>
      <c r="CT5" s="721"/>
      <c r="CU5" s="721"/>
      <c r="CV5" s="722"/>
      <c r="CW5" s="720" t="s">
        <v>370</v>
      </c>
      <c r="CX5" s="721"/>
      <c r="CY5" s="721"/>
      <c r="CZ5" s="721"/>
      <c r="DA5" s="722"/>
      <c r="DB5" s="720" t="s">
        <v>371</v>
      </c>
      <c r="DC5" s="721"/>
      <c r="DD5" s="721"/>
      <c r="DE5" s="721"/>
      <c r="DF5" s="722"/>
      <c r="DG5" s="750" t="s">
        <v>372</v>
      </c>
      <c r="DH5" s="751"/>
      <c r="DI5" s="751"/>
      <c r="DJ5" s="751"/>
      <c r="DK5" s="752"/>
      <c r="DL5" s="750" t="s">
        <v>373</v>
      </c>
      <c r="DM5" s="751"/>
      <c r="DN5" s="751"/>
      <c r="DO5" s="751"/>
      <c r="DP5" s="752"/>
      <c r="DQ5" s="720" t="s">
        <v>374</v>
      </c>
      <c r="DR5" s="721"/>
      <c r="DS5" s="721"/>
      <c r="DT5" s="721"/>
      <c r="DU5" s="722"/>
      <c r="DV5" s="720" t="s">
        <v>365</v>
      </c>
      <c r="DW5" s="721"/>
      <c r="DX5" s="721"/>
      <c r="DY5" s="721"/>
      <c r="DZ5" s="727"/>
      <c r="EA5" s="217"/>
    </row>
    <row r="6" spans="1:131" s="218" customFormat="1" ht="26.25" customHeight="1" thickBot="1" x14ac:dyDescent="0.2">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7"/>
    </row>
    <row r="7" spans="1:131" s="218" customFormat="1" ht="26.25" customHeight="1" thickTop="1" x14ac:dyDescent="0.15">
      <c r="A7" s="219">
        <v>1</v>
      </c>
      <c r="B7" s="736" t="s">
        <v>375</v>
      </c>
      <c r="C7" s="737"/>
      <c r="D7" s="737"/>
      <c r="E7" s="737"/>
      <c r="F7" s="737"/>
      <c r="G7" s="737"/>
      <c r="H7" s="737"/>
      <c r="I7" s="737"/>
      <c r="J7" s="737"/>
      <c r="K7" s="737"/>
      <c r="L7" s="737"/>
      <c r="M7" s="737"/>
      <c r="N7" s="737"/>
      <c r="O7" s="737"/>
      <c r="P7" s="738"/>
      <c r="Q7" s="739">
        <v>18669</v>
      </c>
      <c r="R7" s="740"/>
      <c r="S7" s="740"/>
      <c r="T7" s="740"/>
      <c r="U7" s="740"/>
      <c r="V7" s="740">
        <v>18059</v>
      </c>
      <c r="W7" s="740"/>
      <c r="X7" s="740"/>
      <c r="Y7" s="740"/>
      <c r="Z7" s="740"/>
      <c r="AA7" s="740">
        <v>610</v>
      </c>
      <c r="AB7" s="740"/>
      <c r="AC7" s="740"/>
      <c r="AD7" s="740"/>
      <c r="AE7" s="741"/>
      <c r="AF7" s="742">
        <v>585</v>
      </c>
      <c r="AG7" s="743"/>
      <c r="AH7" s="743"/>
      <c r="AI7" s="743"/>
      <c r="AJ7" s="744"/>
      <c r="AK7" s="745">
        <v>1208</v>
      </c>
      <c r="AL7" s="746"/>
      <c r="AM7" s="746"/>
      <c r="AN7" s="746"/>
      <c r="AO7" s="746"/>
      <c r="AP7" s="746">
        <v>16903</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9">
        <v>1</v>
      </c>
      <c r="BR7" s="220"/>
      <c r="BS7" s="733" t="s">
        <v>546</v>
      </c>
      <c r="BT7" s="734"/>
      <c r="BU7" s="734"/>
      <c r="BV7" s="734"/>
      <c r="BW7" s="734"/>
      <c r="BX7" s="734"/>
      <c r="BY7" s="734"/>
      <c r="BZ7" s="734"/>
      <c r="CA7" s="734"/>
      <c r="CB7" s="734"/>
      <c r="CC7" s="734"/>
      <c r="CD7" s="734"/>
      <c r="CE7" s="734"/>
      <c r="CF7" s="734"/>
      <c r="CG7" s="749"/>
      <c r="CH7" s="730">
        <v>1</v>
      </c>
      <c r="CI7" s="731"/>
      <c r="CJ7" s="731"/>
      <c r="CK7" s="731"/>
      <c r="CL7" s="732"/>
      <c r="CM7" s="730">
        <v>-213</v>
      </c>
      <c r="CN7" s="731"/>
      <c r="CO7" s="731"/>
      <c r="CP7" s="731"/>
      <c r="CQ7" s="732"/>
      <c r="CR7" s="730">
        <v>10</v>
      </c>
      <c r="CS7" s="731"/>
      <c r="CT7" s="731"/>
      <c r="CU7" s="731"/>
      <c r="CV7" s="732"/>
      <c r="CW7" s="730" t="s">
        <v>545</v>
      </c>
      <c r="CX7" s="731"/>
      <c r="CY7" s="731"/>
      <c r="CZ7" s="731"/>
      <c r="DA7" s="732"/>
      <c r="DB7" s="730" t="s">
        <v>545</v>
      </c>
      <c r="DC7" s="731"/>
      <c r="DD7" s="731"/>
      <c r="DE7" s="731"/>
      <c r="DF7" s="732"/>
      <c r="DG7" s="730">
        <v>705</v>
      </c>
      <c r="DH7" s="731"/>
      <c r="DI7" s="731"/>
      <c r="DJ7" s="731"/>
      <c r="DK7" s="732"/>
      <c r="DL7" s="730" t="s">
        <v>545</v>
      </c>
      <c r="DM7" s="731"/>
      <c r="DN7" s="731"/>
      <c r="DO7" s="731"/>
      <c r="DP7" s="732"/>
      <c r="DQ7" s="730">
        <v>280</v>
      </c>
      <c r="DR7" s="731"/>
      <c r="DS7" s="731"/>
      <c r="DT7" s="731"/>
      <c r="DU7" s="732"/>
      <c r="DV7" s="733"/>
      <c r="DW7" s="734"/>
      <c r="DX7" s="734"/>
      <c r="DY7" s="734"/>
      <c r="DZ7" s="735"/>
      <c r="EA7" s="217"/>
    </row>
    <row r="8" spans="1:131" s="218" customFormat="1" ht="26.25" customHeight="1" x14ac:dyDescent="0.15">
      <c r="A8" s="221">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1">
        <v>2</v>
      </c>
      <c r="BR8" s="222"/>
      <c r="BS8" s="760" t="s">
        <v>547</v>
      </c>
      <c r="BT8" s="761"/>
      <c r="BU8" s="761"/>
      <c r="BV8" s="761"/>
      <c r="BW8" s="761"/>
      <c r="BX8" s="761"/>
      <c r="BY8" s="761"/>
      <c r="BZ8" s="761"/>
      <c r="CA8" s="761"/>
      <c r="CB8" s="761"/>
      <c r="CC8" s="761"/>
      <c r="CD8" s="761"/>
      <c r="CE8" s="761"/>
      <c r="CF8" s="761"/>
      <c r="CG8" s="762"/>
      <c r="CH8" s="763">
        <v>1</v>
      </c>
      <c r="CI8" s="764"/>
      <c r="CJ8" s="764"/>
      <c r="CK8" s="764"/>
      <c r="CL8" s="765"/>
      <c r="CM8" s="763">
        <v>25</v>
      </c>
      <c r="CN8" s="764"/>
      <c r="CO8" s="764"/>
      <c r="CP8" s="764"/>
      <c r="CQ8" s="765"/>
      <c r="CR8" s="763">
        <v>1</v>
      </c>
      <c r="CS8" s="764"/>
      <c r="CT8" s="764"/>
      <c r="CU8" s="764"/>
      <c r="CV8" s="765"/>
      <c r="CW8" s="763" t="s">
        <v>545</v>
      </c>
      <c r="CX8" s="764"/>
      <c r="CY8" s="764"/>
      <c r="CZ8" s="764"/>
      <c r="DA8" s="765"/>
      <c r="DB8" s="763" t="s">
        <v>545</v>
      </c>
      <c r="DC8" s="764"/>
      <c r="DD8" s="764"/>
      <c r="DE8" s="764"/>
      <c r="DF8" s="765"/>
      <c r="DG8" s="763" t="s">
        <v>545</v>
      </c>
      <c r="DH8" s="764"/>
      <c r="DI8" s="764"/>
      <c r="DJ8" s="764"/>
      <c r="DK8" s="765"/>
      <c r="DL8" s="763" t="s">
        <v>545</v>
      </c>
      <c r="DM8" s="764"/>
      <c r="DN8" s="764"/>
      <c r="DO8" s="764"/>
      <c r="DP8" s="765"/>
      <c r="DQ8" s="763" t="s">
        <v>545</v>
      </c>
      <c r="DR8" s="764"/>
      <c r="DS8" s="764"/>
      <c r="DT8" s="764"/>
      <c r="DU8" s="765"/>
      <c r="DV8" s="760"/>
      <c r="DW8" s="761"/>
      <c r="DX8" s="761"/>
      <c r="DY8" s="761"/>
      <c r="DZ8" s="766"/>
      <c r="EA8" s="217"/>
    </row>
    <row r="9" spans="1:131" s="218" customFormat="1" ht="26.25" customHeight="1" x14ac:dyDescent="0.15">
      <c r="A9" s="221">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1">
        <v>3</v>
      </c>
      <c r="BR9" s="222"/>
      <c r="BS9" s="760"/>
      <c r="BT9" s="761"/>
      <c r="BU9" s="761"/>
      <c r="BV9" s="761"/>
      <c r="BW9" s="761"/>
      <c r="BX9" s="761"/>
      <c r="BY9" s="761"/>
      <c r="BZ9" s="761"/>
      <c r="CA9" s="761"/>
      <c r="CB9" s="761"/>
      <c r="CC9" s="761"/>
      <c r="CD9" s="761"/>
      <c r="CE9" s="761"/>
      <c r="CF9" s="761"/>
      <c r="CG9" s="762"/>
      <c r="CH9" s="763"/>
      <c r="CI9" s="764"/>
      <c r="CJ9" s="764"/>
      <c r="CK9" s="764"/>
      <c r="CL9" s="765"/>
      <c r="CM9" s="763"/>
      <c r="CN9" s="764"/>
      <c r="CO9" s="764"/>
      <c r="CP9" s="764"/>
      <c r="CQ9" s="765"/>
      <c r="CR9" s="763"/>
      <c r="CS9" s="764"/>
      <c r="CT9" s="764"/>
      <c r="CU9" s="764"/>
      <c r="CV9" s="765"/>
      <c r="CW9" s="763"/>
      <c r="CX9" s="764"/>
      <c r="CY9" s="764"/>
      <c r="CZ9" s="764"/>
      <c r="DA9" s="765"/>
      <c r="DB9" s="763"/>
      <c r="DC9" s="764"/>
      <c r="DD9" s="764"/>
      <c r="DE9" s="764"/>
      <c r="DF9" s="765"/>
      <c r="DG9" s="763"/>
      <c r="DH9" s="764"/>
      <c r="DI9" s="764"/>
      <c r="DJ9" s="764"/>
      <c r="DK9" s="765"/>
      <c r="DL9" s="763"/>
      <c r="DM9" s="764"/>
      <c r="DN9" s="764"/>
      <c r="DO9" s="764"/>
      <c r="DP9" s="765"/>
      <c r="DQ9" s="763"/>
      <c r="DR9" s="764"/>
      <c r="DS9" s="764"/>
      <c r="DT9" s="764"/>
      <c r="DU9" s="765"/>
      <c r="DV9" s="760"/>
      <c r="DW9" s="761"/>
      <c r="DX9" s="761"/>
      <c r="DY9" s="761"/>
      <c r="DZ9" s="766"/>
      <c r="EA9" s="217"/>
    </row>
    <row r="10" spans="1:131" s="218" customFormat="1" ht="26.25" customHeight="1" x14ac:dyDescent="0.15">
      <c r="A10" s="221">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1">
        <v>4</v>
      </c>
      <c r="BR10" s="222"/>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17"/>
    </row>
    <row r="11" spans="1:131" s="218" customFormat="1" ht="26.25" customHeight="1" x14ac:dyDescent="0.15">
      <c r="A11" s="221">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1">
        <v>5</v>
      </c>
      <c r="BR11" s="222"/>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7"/>
    </row>
    <row r="12" spans="1:131" s="218" customFormat="1" ht="26.25" customHeight="1" x14ac:dyDescent="0.15">
      <c r="A12" s="221">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1">
        <v>6</v>
      </c>
      <c r="BR12" s="222"/>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7"/>
    </row>
    <row r="13" spans="1:131" s="218" customFormat="1" ht="26.25" customHeight="1" x14ac:dyDescent="0.15">
      <c r="A13" s="221">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1">
        <v>7</v>
      </c>
      <c r="BR13" s="222"/>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7"/>
    </row>
    <row r="14" spans="1:131" s="218" customFormat="1" ht="26.25" customHeight="1" x14ac:dyDescent="0.15">
      <c r="A14" s="221">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1">
        <v>8</v>
      </c>
      <c r="BR14" s="222"/>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7"/>
    </row>
    <row r="15" spans="1:131" s="218" customFormat="1" ht="26.25" customHeight="1" x14ac:dyDescent="0.15">
      <c r="A15" s="221">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1">
        <v>9</v>
      </c>
      <c r="BR15" s="222"/>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7"/>
    </row>
    <row r="16" spans="1:131" s="218" customFormat="1" ht="26.25" customHeight="1" x14ac:dyDescent="0.15">
      <c r="A16" s="221">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1">
        <v>10</v>
      </c>
      <c r="BR16" s="222"/>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7"/>
    </row>
    <row r="17" spans="1:131" s="218" customFormat="1" ht="26.25" customHeight="1" x14ac:dyDescent="0.15">
      <c r="A17" s="221">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1">
        <v>11</v>
      </c>
      <c r="BR17" s="222"/>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7"/>
    </row>
    <row r="18" spans="1:131" s="218" customFormat="1" ht="26.25" customHeight="1" x14ac:dyDescent="0.15">
      <c r="A18" s="221">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1">
        <v>12</v>
      </c>
      <c r="BR18" s="222"/>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7"/>
    </row>
    <row r="19" spans="1:131" s="218" customFormat="1" ht="26.25" customHeight="1" x14ac:dyDescent="0.15">
      <c r="A19" s="221">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1">
        <v>13</v>
      </c>
      <c r="BR19" s="222"/>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7"/>
    </row>
    <row r="20" spans="1:131" s="218" customFormat="1" ht="26.25" customHeight="1" x14ac:dyDescent="0.15">
      <c r="A20" s="221">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1">
        <v>14</v>
      </c>
      <c r="BR20" s="222"/>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7"/>
    </row>
    <row r="21" spans="1:131" s="218" customFormat="1" ht="26.25" customHeight="1" thickBot="1" x14ac:dyDescent="0.2">
      <c r="A21" s="221">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1">
        <v>15</v>
      </c>
      <c r="BR21" s="222"/>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7"/>
    </row>
    <row r="22" spans="1:131" s="218" customFormat="1" ht="26.25" customHeight="1" x14ac:dyDescent="0.15">
      <c r="A22" s="221">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376</v>
      </c>
      <c r="BA22" s="793"/>
      <c r="BB22" s="793"/>
      <c r="BC22" s="793"/>
      <c r="BD22" s="794"/>
      <c r="BE22" s="215"/>
      <c r="BF22" s="215"/>
      <c r="BG22" s="215"/>
      <c r="BH22" s="215"/>
      <c r="BI22" s="215"/>
      <c r="BJ22" s="215"/>
      <c r="BK22" s="215"/>
      <c r="BL22" s="215"/>
      <c r="BM22" s="215"/>
      <c r="BN22" s="215"/>
      <c r="BO22" s="215"/>
      <c r="BP22" s="215"/>
      <c r="BQ22" s="221">
        <v>16</v>
      </c>
      <c r="BR22" s="222"/>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7"/>
    </row>
    <row r="23" spans="1:131" s="218" customFormat="1" ht="26.25" customHeight="1" thickBot="1" x14ac:dyDescent="0.2">
      <c r="A23" s="223" t="s">
        <v>377</v>
      </c>
      <c r="B23" s="776" t="s">
        <v>378</v>
      </c>
      <c r="C23" s="777"/>
      <c r="D23" s="777"/>
      <c r="E23" s="777"/>
      <c r="F23" s="777"/>
      <c r="G23" s="777"/>
      <c r="H23" s="777"/>
      <c r="I23" s="777"/>
      <c r="J23" s="777"/>
      <c r="K23" s="777"/>
      <c r="L23" s="777"/>
      <c r="M23" s="777"/>
      <c r="N23" s="777"/>
      <c r="O23" s="777"/>
      <c r="P23" s="778"/>
      <c r="Q23" s="779">
        <v>18669</v>
      </c>
      <c r="R23" s="780"/>
      <c r="S23" s="780"/>
      <c r="T23" s="780"/>
      <c r="U23" s="780"/>
      <c r="V23" s="780">
        <v>18059</v>
      </c>
      <c r="W23" s="780"/>
      <c r="X23" s="780"/>
      <c r="Y23" s="780"/>
      <c r="Z23" s="780"/>
      <c r="AA23" s="780">
        <v>610</v>
      </c>
      <c r="AB23" s="780"/>
      <c r="AC23" s="780"/>
      <c r="AD23" s="780"/>
      <c r="AE23" s="781"/>
      <c r="AF23" s="782">
        <v>585</v>
      </c>
      <c r="AG23" s="780"/>
      <c r="AH23" s="780"/>
      <c r="AI23" s="780"/>
      <c r="AJ23" s="783"/>
      <c r="AK23" s="784"/>
      <c r="AL23" s="785"/>
      <c r="AM23" s="785"/>
      <c r="AN23" s="785"/>
      <c r="AO23" s="785"/>
      <c r="AP23" s="780">
        <v>16903</v>
      </c>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1">
        <v>17</v>
      </c>
      <c r="BR23" s="222"/>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7"/>
    </row>
    <row r="24" spans="1:131" s="218" customFormat="1" ht="26.25" customHeight="1" x14ac:dyDescent="0.15">
      <c r="A24" s="795" t="s">
        <v>379</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1">
        <v>18</v>
      </c>
      <c r="BR24" s="222"/>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7"/>
    </row>
    <row r="25" spans="1:131" ht="26.25" customHeight="1" thickBot="1" x14ac:dyDescent="0.2">
      <c r="A25" s="712" t="s">
        <v>380</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4"/>
      <c r="BP25" s="224"/>
      <c r="BQ25" s="221">
        <v>19</v>
      </c>
      <c r="BR25" s="222"/>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15">
      <c r="A26" s="714" t="s">
        <v>358</v>
      </c>
      <c r="B26" s="715"/>
      <c r="C26" s="715"/>
      <c r="D26" s="715"/>
      <c r="E26" s="715"/>
      <c r="F26" s="715"/>
      <c r="G26" s="715"/>
      <c r="H26" s="715"/>
      <c r="I26" s="715"/>
      <c r="J26" s="715"/>
      <c r="K26" s="715"/>
      <c r="L26" s="715"/>
      <c r="M26" s="715"/>
      <c r="N26" s="715"/>
      <c r="O26" s="715"/>
      <c r="P26" s="716"/>
      <c r="Q26" s="720" t="s">
        <v>381</v>
      </c>
      <c r="R26" s="721"/>
      <c r="S26" s="721"/>
      <c r="T26" s="721"/>
      <c r="U26" s="722"/>
      <c r="V26" s="720" t="s">
        <v>382</v>
      </c>
      <c r="W26" s="721"/>
      <c r="X26" s="721"/>
      <c r="Y26" s="721"/>
      <c r="Z26" s="722"/>
      <c r="AA26" s="720" t="s">
        <v>383</v>
      </c>
      <c r="AB26" s="721"/>
      <c r="AC26" s="721"/>
      <c r="AD26" s="721"/>
      <c r="AE26" s="721"/>
      <c r="AF26" s="801" t="s">
        <v>384</v>
      </c>
      <c r="AG26" s="802"/>
      <c r="AH26" s="802"/>
      <c r="AI26" s="802"/>
      <c r="AJ26" s="803"/>
      <c r="AK26" s="721" t="s">
        <v>385</v>
      </c>
      <c r="AL26" s="721"/>
      <c r="AM26" s="721"/>
      <c r="AN26" s="721"/>
      <c r="AO26" s="722"/>
      <c r="AP26" s="720" t="s">
        <v>386</v>
      </c>
      <c r="AQ26" s="721"/>
      <c r="AR26" s="721"/>
      <c r="AS26" s="721"/>
      <c r="AT26" s="722"/>
      <c r="AU26" s="720" t="s">
        <v>387</v>
      </c>
      <c r="AV26" s="721"/>
      <c r="AW26" s="721"/>
      <c r="AX26" s="721"/>
      <c r="AY26" s="722"/>
      <c r="AZ26" s="720" t="s">
        <v>388</v>
      </c>
      <c r="BA26" s="721"/>
      <c r="BB26" s="721"/>
      <c r="BC26" s="721"/>
      <c r="BD26" s="722"/>
      <c r="BE26" s="720" t="s">
        <v>365</v>
      </c>
      <c r="BF26" s="721"/>
      <c r="BG26" s="721"/>
      <c r="BH26" s="721"/>
      <c r="BI26" s="727"/>
      <c r="BJ26" s="214"/>
      <c r="BK26" s="214"/>
      <c r="BL26" s="214"/>
      <c r="BM26" s="214"/>
      <c r="BN26" s="214"/>
      <c r="BO26" s="224"/>
      <c r="BP26" s="224"/>
      <c r="BQ26" s="221">
        <v>20</v>
      </c>
      <c r="BR26" s="222"/>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4"/>
      <c r="BP27" s="224"/>
      <c r="BQ27" s="221">
        <v>21</v>
      </c>
      <c r="BR27" s="222"/>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15">
      <c r="A28" s="225">
        <v>1</v>
      </c>
      <c r="B28" s="736" t="s">
        <v>389</v>
      </c>
      <c r="C28" s="737"/>
      <c r="D28" s="737"/>
      <c r="E28" s="737"/>
      <c r="F28" s="737"/>
      <c r="G28" s="737"/>
      <c r="H28" s="737"/>
      <c r="I28" s="737"/>
      <c r="J28" s="737"/>
      <c r="K28" s="737"/>
      <c r="L28" s="737"/>
      <c r="M28" s="737"/>
      <c r="N28" s="737"/>
      <c r="O28" s="737"/>
      <c r="P28" s="738"/>
      <c r="Q28" s="809">
        <v>1849</v>
      </c>
      <c r="R28" s="810"/>
      <c r="S28" s="810"/>
      <c r="T28" s="810"/>
      <c r="U28" s="810"/>
      <c r="V28" s="810">
        <v>1847</v>
      </c>
      <c r="W28" s="810"/>
      <c r="X28" s="810"/>
      <c r="Y28" s="810"/>
      <c r="Z28" s="810"/>
      <c r="AA28" s="810">
        <v>2</v>
      </c>
      <c r="AB28" s="810"/>
      <c r="AC28" s="810"/>
      <c r="AD28" s="810"/>
      <c r="AE28" s="811"/>
      <c r="AF28" s="812">
        <v>2</v>
      </c>
      <c r="AG28" s="810"/>
      <c r="AH28" s="810"/>
      <c r="AI28" s="810"/>
      <c r="AJ28" s="813"/>
      <c r="AK28" s="814">
        <v>165</v>
      </c>
      <c r="AL28" s="815"/>
      <c r="AM28" s="815"/>
      <c r="AN28" s="815"/>
      <c r="AO28" s="815"/>
      <c r="AP28" s="815" t="s">
        <v>545</v>
      </c>
      <c r="AQ28" s="815"/>
      <c r="AR28" s="815"/>
      <c r="AS28" s="815"/>
      <c r="AT28" s="815"/>
      <c r="AU28" s="815" t="s">
        <v>545</v>
      </c>
      <c r="AV28" s="815"/>
      <c r="AW28" s="815"/>
      <c r="AX28" s="815"/>
      <c r="AY28" s="815"/>
      <c r="AZ28" s="816" t="s">
        <v>545</v>
      </c>
      <c r="BA28" s="816"/>
      <c r="BB28" s="816"/>
      <c r="BC28" s="816"/>
      <c r="BD28" s="816"/>
      <c r="BE28" s="807"/>
      <c r="BF28" s="807"/>
      <c r="BG28" s="807"/>
      <c r="BH28" s="807"/>
      <c r="BI28" s="808"/>
      <c r="BJ28" s="214"/>
      <c r="BK28" s="214"/>
      <c r="BL28" s="214"/>
      <c r="BM28" s="214"/>
      <c r="BN28" s="214"/>
      <c r="BO28" s="224"/>
      <c r="BP28" s="224"/>
      <c r="BQ28" s="221">
        <v>22</v>
      </c>
      <c r="BR28" s="222"/>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15">
      <c r="A29" s="225">
        <v>2</v>
      </c>
      <c r="B29" s="767" t="s">
        <v>390</v>
      </c>
      <c r="C29" s="768"/>
      <c r="D29" s="768"/>
      <c r="E29" s="768"/>
      <c r="F29" s="768"/>
      <c r="G29" s="768"/>
      <c r="H29" s="768"/>
      <c r="I29" s="768"/>
      <c r="J29" s="768"/>
      <c r="K29" s="768"/>
      <c r="L29" s="768"/>
      <c r="M29" s="768"/>
      <c r="N29" s="768"/>
      <c r="O29" s="768"/>
      <c r="P29" s="769"/>
      <c r="Q29" s="770">
        <v>1959</v>
      </c>
      <c r="R29" s="771"/>
      <c r="S29" s="771"/>
      <c r="T29" s="771"/>
      <c r="U29" s="771"/>
      <c r="V29" s="771">
        <v>1932</v>
      </c>
      <c r="W29" s="771"/>
      <c r="X29" s="771"/>
      <c r="Y29" s="771"/>
      <c r="Z29" s="771"/>
      <c r="AA29" s="771">
        <v>27</v>
      </c>
      <c r="AB29" s="771"/>
      <c r="AC29" s="771"/>
      <c r="AD29" s="771"/>
      <c r="AE29" s="772"/>
      <c r="AF29" s="773">
        <v>27</v>
      </c>
      <c r="AG29" s="774"/>
      <c r="AH29" s="774"/>
      <c r="AI29" s="774"/>
      <c r="AJ29" s="775"/>
      <c r="AK29" s="821">
        <v>276</v>
      </c>
      <c r="AL29" s="817"/>
      <c r="AM29" s="817"/>
      <c r="AN29" s="817"/>
      <c r="AO29" s="817"/>
      <c r="AP29" s="817" t="s">
        <v>545</v>
      </c>
      <c r="AQ29" s="817"/>
      <c r="AR29" s="817"/>
      <c r="AS29" s="817"/>
      <c r="AT29" s="817"/>
      <c r="AU29" s="817" t="s">
        <v>545</v>
      </c>
      <c r="AV29" s="817"/>
      <c r="AW29" s="817"/>
      <c r="AX29" s="817"/>
      <c r="AY29" s="817"/>
      <c r="AZ29" s="818" t="s">
        <v>545</v>
      </c>
      <c r="BA29" s="818"/>
      <c r="BB29" s="818"/>
      <c r="BC29" s="818"/>
      <c r="BD29" s="818"/>
      <c r="BE29" s="819"/>
      <c r="BF29" s="819"/>
      <c r="BG29" s="819"/>
      <c r="BH29" s="819"/>
      <c r="BI29" s="820"/>
      <c r="BJ29" s="214"/>
      <c r="BK29" s="214"/>
      <c r="BL29" s="214"/>
      <c r="BM29" s="214"/>
      <c r="BN29" s="214"/>
      <c r="BO29" s="224"/>
      <c r="BP29" s="224"/>
      <c r="BQ29" s="221">
        <v>23</v>
      </c>
      <c r="BR29" s="222"/>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15">
      <c r="A30" s="225">
        <v>3</v>
      </c>
      <c r="B30" s="767" t="s">
        <v>391</v>
      </c>
      <c r="C30" s="768"/>
      <c r="D30" s="768"/>
      <c r="E30" s="768"/>
      <c r="F30" s="768"/>
      <c r="G30" s="768"/>
      <c r="H30" s="768"/>
      <c r="I30" s="768"/>
      <c r="J30" s="768"/>
      <c r="K30" s="768"/>
      <c r="L30" s="768"/>
      <c r="M30" s="768"/>
      <c r="N30" s="768"/>
      <c r="O30" s="768"/>
      <c r="P30" s="769"/>
      <c r="Q30" s="770">
        <v>362</v>
      </c>
      <c r="R30" s="771"/>
      <c r="S30" s="771"/>
      <c r="T30" s="771"/>
      <c r="U30" s="771"/>
      <c r="V30" s="771">
        <v>362</v>
      </c>
      <c r="W30" s="771"/>
      <c r="X30" s="771"/>
      <c r="Y30" s="771"/>
      <c r="Z30" s="771"/>
      <c r="AA30" s="771">
        <v>0</v>
      </c>
      <c r="AB30" s="771"/>
      <c r="AC30" s="771"/>
      <c r="AD30" s="771"/>
      <c r="AE30" s="772"/>
      <c r="AF30" s="773">
        <v>0</v>
      </c>
      <c r="AG30" s="774"/>
      <c r="AH30" s="774"/>
      <c r="AI30" s="774"/>
      <c r="AJ30" s="775"/>
      <c r="AK30" s="821">
        <v>390</v>
      </c>
      <c r="AL30" s="817"/>
      <c r="AM30" s="817"/>
      <c r="AN30" s="817"/>
      <c r="AO30" s="817"/>
      <c r="AP30" s="817" t="s">
        <v>545</v>
      </c>
      <c r="AQ30" s="817"/>
      <c r="AR30" s="817"/>
      <c r="AS30" s="817"/>
      <c r="AT30" s="817"/>
      <c r="AU30" s="817" t="s">
        <v>545</v>
      </c>
      <c r="AV30" s="817"/>
      <c r="AW30" s="817"/>
      <c r="AX30" s="817"/>
      <c r="AY30" s="817"/>
      <c r="AZ30" s="818" t="s">
        <v>545</v>
      </c>
      <c r="BA30" s="818"/>
      <c r="BB30" s="818"/>
      <c r="BC30" s="818"/>
      <c r="BD30" s="818"/>
      <c r="BE30" s="819"/>
      <c r="BF30" s="819"/>
      <c r="BG30" s="819"/>
      <c r="BH30" s="819"/>
      <c r="BI30" s="820"/>
      <c r="BJ30" s="214"/>
      <c r="BK30" s="214"/>
      <c r="BL30" s="214"/>
      <c r="BM30" s="214"/>
      <c r="BN30" s="214"/>
      <c r="BO30" s="224"/>
      <c r="BP30" s="224"/>
      <c r="BQ30" s="221">
        <v>24</v>
      </c>
      <c r="BR30" s="222"/>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15">
      <c r="A31" s="225">
        <v>4</v>
      </c>
      <c r="B31" s="767" t="s">
        <v>392</v>
      </c>
      <c r="C31" s="768"/>
      <c r="D31" s="768"/>
      <c r="E31" s="768"/>
      <c r="F31" s="768"/>
      <c r="G31" s="768"/>
      <c r="H31" s="768"/>
      <c r="I31" s="768"/>
      <c r="J31" s="768"/>
      <c r="K31" s="768"/>
      <c r="L31" s="768"/>
      <c r="M31" s="768"/>
      <c r="N31" s="768"/>
      <c r="O31" s="768"/>
      <c r="P31" s="769"/>
      <c r="Q31" s="770">
        <v>14066</v>
      </c>
      <c r="R31" s="771"/>
      <c r="S31" s="771"/>
      <c r="T31" s="771"/>
      <c r="U31" s="771"/>
      <c r="V31" s="771">
        <v>15714</v>
      </c>
      <c r="W31" s="771"/>
      <c r="X31" s="771"/>
      <c r="Y31" s="771"/>
      <c r="Z31" s="771"/>
      <c r="AA31" s="771">
        <v>-1648</v>
      </c>
      <c r="AB31" s="771"/>
      <c r="AC31" s="771"/>
      <c r="AD31" s="771"/>
      <c r="AE31" s="772"/>
      <c r="AF31" s="773">
        <v>589</v>
      </c>
      <c r="AG31" s="774"/>
      <c r="AH31" s="774"/>
      <c r="AI31" s="774"/>
      <c r="AJ31" s="775"/>
      <c r="AK31" s="821">
        <v>2021</v>
      </c>
      <c r="AL31" s="817"/>
      <c r="AM31" s="817"/>
      <c r="AN31" s="817"/>
      <c r="AO31" s="817"/>
      <c r="AP31" s="817">
        <v>11171</v>
      </c>
      <c r="AQ31" s="817"/>
      <c r="AR31" s="817"/>
      <c r="AS31" s="817"/>
      <c r="AT31" s="817"/>
      <c r="AU31" s="817">
        <v>6067</v>
      </c>
      <c r="AV31" s="817"/>
      <c r="AW31" s="817"/>
      <c r="AX31" s="817"/>
      <c r="AY31" s="817"/>
      <c r="AZ31" s="818" t="s">
        <v>545</v>
      </c>
      <c r="BA31" s="818"/>
      <c r="BB31" s="818"/>
      <c r="BC31" s="818"/>
      <c r="BD31" s="818"/>
      <c r="BE31" s="819" t="s">
        <v>393</v>
      </c>
      <c r="BF31" s="819"/>
      <c r="BG31" s="819"/>
      <c r="BH31" s="819"/>
      <c r="BI31" s="820"/>
      <c r="BJ31" s="214"/>
      <c r="BK31" s="214"/>
      <c r="BL31" s="214"/>
      <c r="BM31" s="214"/>
      <c r="BN31" s="214"/>
      <c r="BO31" s="224"/>
      <c r="BP31" s="224"/>
      <c r="BQ31" s="221">
        <v>25</v>
      </c>
      <c r="BR31" s="222"/>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15">
      <c r="A32" s="225">
        <v>5</v>
      </c>
      <c r="B32" s="767" t="s">
        <v>394</v>
      </c>
      <c r="C32" s="768"/>
      <c r="D32" s="768"/>
      <c r="E32" s="768"/>
      <c r="F32" s="768"/>
      <c r="G32" s="768"/>
      <c r="H32" s="768"/>
      <c r="I32" s="768"/>
      <c r="J32" s="768"/>
      <c r="K32" s="768"/>
      <c r="L32" s="768"/>
      <c r="M32" s="768"/>
      <c r="N32" s="768"/>
      <c r="O32" s="768"/>
      <c r="P32" s="769"/>
      <c r="Q32" s="770">
        <v>745</v>
      </c>
      <c r="R32" s="771"/>
      <c r="S32" s="771"/>
      <c r="T32" s="771"/>
      <c r="U32" s="771"/>
      <c r="V32" s="771">
        <v>533</v>
      </c>
      <c r="W32" s="771"/>
      <c r="X32" s="771"/>
      <c r="Y32" s="771"/>
      <c r="Z32" s="771"/>
      <c r="AA32" s="771">
        <v>212</v>
      </c>
      <c r="AB32" s="771"/>
      <c r="AC32" s="771"/>
      <c r="AD32" s="771"/>
      <c r="AE32" s="772"/>
      <c r="AF32" s="773">
        <v>315</v>
      </c>
      <c r="AG32" s="774"/>
      <c r="AH32" s="774"/>
      <c r="AI32" s="774"/>
      <c r="AJ32" s="775"/>
      <c r="AK32" s="821">
        <v>255</v>
      </c>
      <c r="AL32" s="817"/>
      <c r="AM32" s="817"/>
      <c r="AN32" s="817"/>
      <c r="AO32" s="817"/>
      <c r="AP32" s="817">
        <v>2194</v>
      </c>
      <c r="AQ32" s="817"/>
      <c r="AR32" s="817"/>
      <c r="AS32" s="817"/>
      <c r="AT32" s="817"/>
      <c r="AU32" s="817">
        <v>1347</v>
      </c>
      <c r="AV32" s="817"/>
      <c r="AW32" s="817"/>
      <c r="AX32" s="817"/>
      <c r="AY32" s="817"/>
      <c r="AZ32" s="818" t="s">
        <v>545</v>
      </c>
      <c r="BA32" s="818"/>
      <c r="BB32" s="818"/>
      <c r="BC32" s="818"/>
      <c r="BD32" s="818"/>
      <c r="BE32" s="819" t="s">
        <v>393</v>
      </c>
      <c r="BF32" s="819"/>
      <c r="BG32" s="819"/>
      <c r="BH32" s="819"/>
      <c r="BI32" s="820"/>
      <c r="BJ32" s="214"/>
      <c r="BK32" s="214"/>
      <c r="BL32" s="214"/>
      <c r="BM32" s="214"/>
      <c r="BN32" s="214"/>
      <c r="BO32" s="224"/>
      <c r="BP32" s="224"/>
      <c r="BQ32" s="221">
        <v>26</v>
      </c>
      <c r="BR32" s="222"/>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15">
      <c r="A33" s="225">
        <v>6</v>
      </c>
      <c r="B33" s="767"/>
      <c r="C33" s="768"/>
      <c r="D33" s="768"/>
      <c r="E33" s="768"/>
      <c r="F33" s="768"/>
      <c r="G33" s="768"/>
      <c r="H33" s="768"/>
      <c r="I33" s="768"/>
      <c r="J33" s="768"/>
      <c r="K33" s="768"/>
      <c r="L33" s="768"/>
      <c r="M33" s="768"/>
      <c r="N33" s="768"/>
      <c r="O33" s="768"/>
      <c r="P33" s="769"/>
      <c r="Q33" s="770"/>
      <c r="R33" s="771"/>
      <c r="S33" s="771"/>
      <c r="T33" s="771"/>
      <c r="U33" s="771"/>
      <c r="V33" s="771"/>
      <c r="W33" s="771"/>
      <c r="X33" s="771"/>
      <c r="Y33" s="771"/>
      <c r="Z33" s="771"/>
      <c r="AA33" s="771"/>
      <c r="AB33" s="771"/>
      <c r="AC33" s="771"/>
      <c r="AD33" s="771"/>
      <c r="AE33" s="772"/>
      <c r="AF33" s="773"/>
      <c r="AG33" s="774"/>
      <c r="AH33" s="774"/>
      <c r="AI33" s="774"/>
      <c r="AJ33" s="775"/>
      <c r="AK33" s="821"/>
      <c r="AL33" s="817"/>
      <c r="AM33" s="817"/>
      <c r="AN33" s="817"/>
      <c r="AO33" s="817"/>
      <c r="AP33" s="817"/>
      <c r="AQ33" s="817"/>
      <c r="AR33" s="817"/>
      <c r="AS33" s="817"/>
      <c r="AT33" s="817"/>
      <c r="AU33" s="817"/>
      <c r="AV33" s="817"/>
      <c r="AW33" s="817"/>
      <c r="AX33" s="817"/>
      <c r="AY33" s="817"/>
      <c r="AZ33" s="818"/>
      <c r="BA33" s="818"/>
      <c r="BB33" s="818"/>
      <c r="BC33" s="818"/>
      <c r="BD33" s="818"/>
      <c r="BE33" s="819"/>
      <c r="BF33" s="819"/>
      <c r="BG33" s="819"/>
      <c r="BH33" s="819"/>
      <c r="BI33" s="820"/>
      <c r="BJ33" s="214"/>
      <c r="BK33" s="214"/>
      <c r="BL33" s="214"/>
      <c r="BM33" s="214"/>
      <c r="BN33" s="214"/>
      <c r="BO33" s="224"/>
      <c r="BP33" s="224"/>
      <c r="BQ33" s="221">
        <v>27</v>
      </c>
      <c r="BR33" s="222"/>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15">
      <c r="A34" s="225">
        <v>7</v>
      </c>
      <c r="B34" s="767"/>
      <c r="C34" s="768"/>
      <c r="D34" s="768"/>
      <c r="E34" s="768"/>
      <c r="F34" s="768"/>
      <c r="G34" s="768"/>
      <c r="H34" s="768"/>
      <c r="I34" s="768"/>
      <c r="J34" s="768"/>
      <c r="K34" s="768"/>
      <c r="L34" s="768"/>
      <c r="M34" s="768"/>
      <c r="N34" s="768"/>
      <c r="O34" s="768"/>
      <c r="P34" s="769"/>
      <c r="Q34" s="770"/>
      <c r="R34" s="771"/>
      <c r="S34" s="771"/>
      <c r="T34" s="771"/>
      <c r="U34" s="771"/>
      <c r="V34" s="771"/>
      <c r="W34" s="771"/>
      <c r="X34" s="771"/>
      <c r="Y34" s="771"/>
      <c r="Z34" s="771"/>
      <c r="AA34" s="771"/>
      <c r="AB34" s="771"/>
      <c r="AC34" s="771"/>
      <c r="AD34" s="771"/>
      <c r="AE34" s="772"/>
      <c r="AF34" s="773"/>
      <c r="AG34" s="774"/>
      <c r="AH34" s="774"/>
      <c r="AI34" s="774"/>
      <c r="AJ34" s="775"/>
      <c r="AK34" s="821"/>
      <c r="AL34" s="817"/>
      <c r="AM34" s="817"/>
      <c r="AN34" s="817"/>
      <c r="AO34" s="817"/>
      <c r="AP34" s="817"/>
      <c r="AQ34" s="817"/>
      <c r="AR34" s="817"/>
      <c r="AS34" s="817"/>
      <c r="AT34" s="817"/>
      <c r="AU34" s="817"/>
      <c r="AV34" s="817"/>
      <c r="AW34" s="817"/>
      <c r="AX34" s="817"/>
      <c r="AY34" s="817"/>
      <c r="AZ34" s="818"/>
      <c r="BA34" s="818"/>
      <c r="BB34" s="818"/>
      <c r="BC34" s="818"/>
      <c r="BD34" s="818"/>
      <c r="BE34" s="819"/>
      <c r="BF34" s="819"/>
      <c r="BG34" s="819"/>
      <c r="BH34" s="819"/>
      <c r="BI34" s="820"/>
      <c r="BJ34" s="214"/>
      <c r="BK34" s="214"/>
      <c r="BL34" s="214"/>
      <c r="BM34" s="214"/>
      <c r="BN34" s="214"/>
      <c r="BO34" s="224"/>
      <c r="BP34" s="224"/>
      <c r="BQ34" s="221">
        <v>28</v>
      </c>
      <c r="BR34" s="222"/>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15">
      <c r="A35" s="225">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14"/>
      <c r="BK35" s="214"/>
      <c r="BL35" s="214"/>
      <c r="BM35" s="214"/>
      <c r="BN35" s="214"/>
      <c r="BO35" s="224"/>
      <c r="BP35" s="224"/>
      <c r="BQ35" s="221">
        <v>29</v>
      </c>
      <c r="BR35" s="222"/>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15">
      <c r="A36" s="225">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14"/>
      <c r="BK36" s="214"/>
      <c r="BL36" s="214"/>
      <c r="BM36" s="214"/>
      <c r="BN36" s="214"/>
      <c r="BO36" s="224"/>
      <c r="BP36" s="224"/>
      <c r="BQ36" s="221">
        <v>30</v>
      </c>
      <c r="BR36" s="222"/>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15">
      <c r="A37" s="225">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4"/>
      <c r="BP37" s="224"/>
      <c r="BQ37" s="221">
        <v>31</v>
      </c>
      <c r="BR37" s="222"/>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15">
      <c r="A38" s="225">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4"/>
      <c r="BP38" s="224"/>
      <c r="BQ38" s="221">
        <v>32</v>
      </c>
      <c r="BR38" s="222"/>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15">
      <c r="A39" s="225">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4"/>
      <c r="BP39" s="224"/>
      <c r="BQ39" s="221">
        <v>33</v>
      </c>
      <c r="BR39" s="222"/>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15">
      <c r="A40" s="221">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4"/>
      <c r="BP40" s="224"/>
      <c r="BQ40" s="221">
        <v>34</v>
      </c>
      <c r="BR40" s="222"/>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15">
      <c r="A41" s="221">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4"/>
      <c r="BP41" s="224"/>
      <c r="BQ41" s="221">
        <v>35</v>
      </c>
      <c r="BR41" s="222"/>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15">
      <c r="A42" s="221">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4"/>
      <c r="BP42" s="224"/>
      <c r="BQ42" s="221">
        <v>36</v>
      </c>
      <c r="BR42" s="222"/>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15">
      <c r="A43" s="221">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4"/>
      <c r="BP43" s="224"/>
      <c r="BQ43" s="221">
        <v>37</v>
      </c>
      <c r="BR43" s="222"/>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15">
      <c r="A44" s="221">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4"/>
      <c r="BP44" s="224"/>
      <c r="BQ44" s="221">
        <v>38</v>
      </c>
      <c r="BR44" s="222"/>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15">
      <c r="A45" s="221">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4"/>
      <c r="BP45" s="224"/>
      <c r="BQ45" s="221">
        <v>39</v>
      </c>
      <c r="BR45" s="222"/>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15">
      <c r="A46" s="221">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4"/>
      <c r="BP46" s="224"/>
      <c r="BQ46" s="221">
        <v>40</v>
      </c>
      <c r="BR46" s="222"/>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15">
      <c r="A47" s="221">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4"/>
      <c r="BP47" s="224"/>
      <c r="BQ47" s="221">
        <v>41</v>
      </c>
      <c r="BR47" s="222"/>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15">
      <c r="A48" s="221">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4"/>
      <c r="BP48" s="224"/>
      <c r="BQ48" s="221">
        <v>42</v>
      </c>
      <c r="BR48" s="222"/>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15">
      <c r="A49" s="221">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4"/>
      <c r="BP49" s="224"/>
      <c r="BQ49" s="221">
        <v>43</v>
      </c>
      <c r="BR49" s="222"/>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15">
      <c r="A50" s="221">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4"/>
      <c r="BP50" s="224"/>
      <c r="BQ50" s="221">
        <v>44</v>
      </c>
      <c r="BR50" s="222"/>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15">
      <c r="A51" s="221">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4"/>
      <c r="BP51" s="224"/>
      <c r="BQ51" s="221">
        <v>45</v>
      </c>
      <c r="BR51" s="222"/>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15">
      <c r="A52" s="221">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4"/>
      <c r="BP52" s="224"/>
      <c r="BQ52" s="221">
        <v>46</v>
      </c>
      <c r="BR52" s="222"/>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15">
      <c r="A53" s="221">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4"/>
      <c r="BP53" s="224"/>
      <c r="BQ53" s="221">
        <v>47</v>
      </c>
      <c r="BR53" s="222"/>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15">
      <c r="A54" s="221">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4"/>
      <c r="BP54" s="224"/>
      <c r="BQ54" s="221">
        <v>48</v>
      </c>
      <c r="BR54" s="222"/>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15">
      <c r="A55" s="221">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4"/>
      <c r="BP55" s="224"/>
      <c r="BQ55" s="221">
        <v>49</v>
      </c>
      <c r="BR55" s="222"/>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15">
      <c r="A56" s="221">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4"/>
      <c r="BP56" s="224"/>
      <c r="BQ56" s="221">
        <v>50</v>
      </c>
      <c r="BR56" s="222"/>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15">
      <c r="A57" s="221">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4"/>
      <c r="BP57" s="224"/>
      <c r="BQ57" s="221">
        <v>51</v>
      </c>
      <c r="BR57" s="222"/>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15">
      <c r="A58" s="221">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4"/>
      <c r="BP58" s="224"/>
      <c r="BQ58" s="221">
        <v>52</v>
      </c>
      <c r="BR58" s="222"/>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15">
      <c r="A59" s="221">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4"/>
      <c r="BP59" s="224"/>
      <c r="BQ59" s="221">
        <v>53</v>
      </c>
      <c r="BR59" s="222"/>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15">
      <c r="A60" s="221">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4"/>
      <c r="BP60" s="224"/>
      <c r="BQ60" s="221">
        <v>54</v>
      </c>
      <c r="BR60" s="222"/>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
      <c r="A61" s="221">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4"/>
      <c r="BP61" s="224"/>
      <c r="BQ61" s="221">
        <v>55</v>
      </c>
      <c r="BR61" s="222"/>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15">
      <c r="A62" s="221">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395</v>
      </c>
      <c r="BK62" s="793"/>
      <c r="BL62" s="793"/>
      <c r="BM62" s="793"/>
      <c r="BN62" s="794"/>
      <c r="BO62" s="224"/>
      <c r="BP62" s="224"/>
      <c r="BQ62" s="221">
        <v>56</v>
      </c>
      <c r="BR62" s="222"/>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
      <c r="A63" s="223" t="s">
        <v>377</v>
      </c>
      <c r="B63" s="776" t="s">
        <v>396</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933</v>
      </c>
      <c r="AG63" s="831"/>
      <c r="AH63" s="831"/>
      <c r="AI63" s="831"/>
      <c r="AJ63" s="832"/>
      <c r="AK63" s="833"/>
      <c r="AL63" s="828"/>
      <c r="AM63" s="828"/>
      <c r="AN63" s="828"/>
      <c r="AO63" s="828"/>
      <c r="AP63" s="831">
        <v>13365</v>
      </c>
      <c r="AQ63" s="831"/>
      <c r="AR63" s="831"/>
      <c r="AS63" s="831"/>
      <c r="AT63" s="831"/>
      <c r="AU63" s="831">
        <v>7414</v>
      </c>
      <c r="AV63" s="831"/>
      <c r="AW63" s="831"/>
      <c r="AX63" s="831"/>
      <c r="AY63" s="831"/>
      <c r="AZ63" s="835"/>
      <c r="BA63" s="835"/>
      <c r="BB63" s="835"/>
      <c r="BC63" s="835"/>
      <c r="BD63" s="835"/>
      <c r="BE63" s="836"/>
      <c r="BF63" s="836"/>
      <c r="BG63" s="836"/>
      <c r="BH63" s="836"/>
      <c r="BI63" s="837"/>
      <c r="BJ63" s="838" t="s">
        <v>122</v>
      </c>
      <c r="BK63" s="839"/>
      <c r="BL63" s="839"/>
      <c r="BM63" s="839"/>
      <c r="BN63" s="840"/>
      <c r="BO63" s="224"/>
      <c r="BP63" s="224"/>
      <c r="BQ63" s="221">
        <v>57</v>
      </c>
      <c r="BR63" s="222"/>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
      <c r="A65" s="214" t="s">
        <v>397</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15">
      <c r="A66" s="714" t="s">
        <v>398</v>
      </c>
      <c r="B66" s="715"/>
      <c r="C66" s="715"/>
      <c r="D66" s="715"/>
      <c r="E66" s="715"/>
      <c r="F66" s="715"/>
      <c r="G66" s="715"/>
      <c r="H66" s="715"/>
      <c r="I66" s="715"/>
      <c r="J66" s="715"/>
      <c r="K66" s="715"/>
      <c r="L66" s="715"/>
      <c r="M66" s="715"/>
      <c r="N66" s="715"/>
      <c r="O66" s="715"/>
      <c r="P66" s="716"/>
      <c r="Q66" s="720" t="s">
        <v>381</v>
      </c>
      <c r="R66" s="721"/>
      <c r="S66" s="721"/>
      <c r="T66" s="721"/>
      <c r="U66" s="722"/>
      <c r="V66" s="720" t="s">
        <v>382</v>
      </c>
      <c r="W66" s="721"/>
      <c r="X66" s="721"/>
      <c r="Y66" s="721"/>
      <c r="Z66" s="722"/>
      <c r="AA66" s="720" t="s">
        <v>383</v>
      </c>
      <c r="AB66" s="721"/>
      <c r="AC66" s="721"/>
      <c r="AD66" s="721"/>
      <c r="AE66" s="722"/>
      <c r="AF66" s="841" t="s">
        <v>384</v>
      </c>
      <c r="AG66" s="802"/>
      <c r="AH66" s="802"/>
      <c r="AI66" s="802"/>
      <c r="AJ66" s="842"/>
      <c r="AK66" s="720" t="s">
        <v>385</v>
      </c>
      <c r="AL66" s="715"/>
      <c r="AM66" s="715"/>
      <c r="AN66" s="715"/>
      <c r="AO66" s="716"/>
      <c r="AP66" s="720" t="s">
        <v>386</v>
      </c>
      <c r="AQ66" s="721"/>
      <c r="AR66" s="721"/>
      <c r="AS66" s="721"/>
      <c r="AT66" s="722"/>
      <c r="AU66" s="720" t="s">
        <v>399</v>
      </c>
      <c r="AV66" s="721"/>
      <c r="AW66" s="721"/>
      <c r="AX66" s="721"/>
      <c r="AY66" s="722"/>
      <c r="AZ66" s="720" t="s">
        <v>365</v>
      </c>
      <c r="BA66" s="721"/>
      <c r="BB66" s="721"/>
      <c r="BC66" s="721"/>
      <c r="BD66" s="727"/>
      <c r="BE66" s="224"/>
      <c r="BF66" s="224"/>
      <c r="BG66" s="224"/>
      <c r="BH66" s="224"/>
      <c r="BI66" s="224"/>
      <c r="BJ66" s="224"/>
      <c r="BK66" s="224"/>
      <c r="BL66" s="224"/>
      <c r="BM66" s="224"/>
      <c r="BN66" s="224"/>
      <c r="BO66" s="224"/>
      <c r="BP66" s="224"/>
      <c r="BQ66" s="221">
        <v>60</v>
      </c>
      <c r="BR66" s="226"/>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4"/>
      <c r="BF67" s="224"/>
      <c r="BG67" s="224"/>
      <c r="BH67" s="224"/>
      <c r="BI67" s="224"/>
      <c r="BJ67" s="224"/>
      <c r="BK67" s="224"/>
      <c r="BL67" s="224"/>
      <c r="BM67" s="224"/>
      <c r="BN67" s="224"/>
      <c r="BO67" s="224"/>
      <c r="BP67" s="224"/>
      <c r="BQ67" s="221">
        <v>61</v>
      </c>
      <c r="BR67" s="226"/>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15">
      <c r="A68" s="219">
        <v>1</v>
      </c>
      <c r="B68" s="856" t="s">
        <v>548</v>
      </c>
      <c r="C68" s="857"/>
      <c r="D68" s="857"/>
      <c r="E68" s="857"/>
      <c r="F68" s="857"/>
      <c r="G68" s="857"/>
      <c r="H68" s="857"/>
      <c r="I68" s="857"/>
      <c r="J68" s="857"/>
      <c r="K68" s="857"/>
      <c r="L68" s="857"/>
      <c r="M68" s="857"/>
      <c r="N68" s="857"/>
      <c r="O68" s="857"/>
      <c r="P68" s="858"/>
      <c r="Q68" s="859">
        <v>20</v>
      </c>
      <c r="R68" s="853"/>
      <c r="S68" s="853"/>
      <c r="T68" s="853"/>
      <c r="U68" s="853"/>
      <c r="V68" s="853">
        <v>20</v>
      </c>
      <c r="W68" s="853"/>
      <c r="X68" s="853"/>
      <c r="Y68" s="853"/>
      <c r="Z68" s="853"/>
      <c r="AA68" s="853">
        <v>0</v>
      </c>
      <c r="AB68" s="853"/>
      <c r="AC68" s="853"/>
      <c r="AD68" s="853"/>
      <c r="AE68" s="853"/>
      <c r="AF68" s="853">
        <v>0</v>
      </c>
      <c r="AG68" s="853"/>
      <c r="AH68" s="853"/>
      <c r="AI68" s="853"/>
      <c r="AJ68" s="853"/>
      <c r="AK68" s="853">
        <v>0</v>
      </c>
      <c r="AL68" s="853"/>
      <c r="AM68" s="853"/>
      <c r="AN68" s="853"/>
      <c r="AO68" s="853"/>
      <c r="AP68" s="853">
        <v>0</v>
      </c>
      <c r="AQ68" s="853"/>
      <c r="AR68" s="853"/>
      <c r="AS68" s="853"/>
      <c r="AT68" s="853"/>
      <c r="AU68" s="853">
        <v>0</v>
      </c>
      <c r="AV68" s="853"/>
      <c r="AW68" s="853"/>
      <c r="AX68" s="853"/>
      <c r="AY68" s="853"/>
      <c r="AZ68" s="854"/>
      <c r="BA68" s="854"/>
      <c r="BB68" s="854"/>
      <c r="BC68" s="854"/>
      <c r="BD68" s="855"/>
      <c r="BE68" s="224"/>
      <c r="BF68" s="224"/>
      <c r="BG68" s="224"/>
      <c r="BH68" s="224"/>
      <c r="BI68" s="224"/>
      <c r="BJ68" s="224"/>
      <c r="BK68" s="224"/>
      <c r="BL68" s="224"/>
      <c r="BM68" s="224"/>
      <c r="BN68" s="224"/>
      <c r="BO68" s="224"/>
      <c r="BP68" s="224"/>
      <c r="BQ68" s="221">
        <v>62</v>
      </c>
      <c r="BR68" s="226"/>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15">
      <c r="A69" s="221">
        <v>2</v>
      </c>
      <c r="B69" s="864" t="s">
        <v>549</v>
      </c>
      <c r="C69" s="861"/>
      <c r="D69" s="861"/>
      <c r="E69" s="861"/>
      <c r="F69" s="861"/>
      <c r="G69" s="861"/>
      <c r="H69" s="861"/>
      <c r="I69" s="861"/>
      <c r="J69" s="861"/>
      <c r="K69" s="861"/>
      <c r="L69" s="861"/>
      <c r="M69" s="861"/>
      <c r="N69" s="861"/>
      <c r="O69" s="861"/>
      <c r="P69" s="862"/>
      <c r="Q69" s="863">
        <v>352</v>
      </c>
      <c r="R69" s="817"/>
      <c r="S69" s="817"/>
      <c r="T69" s="817"/>
      <c r="U69" s="817"/>
      <c r="V69" s="817">
        <v>352</v>
      </c>
      <c r="W69" s="817"/>
      <c r="X69" s="817"/>
      <c r="Y69" s="817"/>
      <c r="Z69" s="817"/>
      <c r="AA69" s="817">
        <v>0</v>
      </c>
      <c r="AB69" s="817"/>
      <c r="AC69" s="817"/>
      <c r="AD69" s="817"/>
      <c r="AE69" s="817"/>
      <c r="AF69" s="817">
        <v>0</v>
      </c>
      <c r="AG69" s="817"/>
      <c r="AH69" s="817"/>
      <c r="AI69" s="817"/>
      <c r="AJ69" s="817"/>
      <c r="AK69" s="817">
        <v>0</v>
      </c>
      <c r="AL69" s="817"/>
      <c r="AM69" s="817"/>
      <c r="AN69" s="817"/>
      <c r="AO69" s="817"/>
      <c r="AP69" s="817">
        <v>0</v>
      </c>
      <c r="AQ69" s="817"/>
      <c r="AR69" s="817"/>
      <c r="AS69" s="817"/>
      <c r="AT69" s="817"/>
      <c r="AU69" s="817">
        <v>0</v>
      </c>
      <c r="AV69" s="817"/>
      <c r="AW69" s="817"/>
      <c r="AX69" s="817"/>
      <c r="AY69" s="817"/>
      <c r="AZ69" s="819"/>
      <c r="BA69" s="819"/>
      <c r="BB69" s="819"/>
      <c r="BC69" s="819"/>
      <c r="BD69" s="820"/>
      <c r="BE69" s="224"/>
      <c r="BF69" s="224"/>
      <c r="BG69" s="224"/>
      <c r="BH69" s="224"/>
      <c r="BI69" s="224"/>
      <c r="BJ69" s="224"/>
      <c r="BK69" s="224"/>
      <c r="BL69" s="224"/>
      <c r="BM69" s="224"/>
      <c r="BN69" s="224"/>
      <c r="BO69" s="224"/>
      <c r="BP69" s="224"/>
      <c r="BQ69" s="221">
        <v>63</v>
      </c>
      <c r="BR69" s="226"/>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15">
      <c r="A70" s="221">
        <v>3</v>
      </c>
      <c r="B70" s="860" t="s">
        <v>550</v>
      </c>
      <c r="C70" s="861"/>
      <c r="D70" s="861"/>
      <c r="E70" s="861"/>
      <c r="F70" s="861"/>
      <c r="G70" s="861"/>
      <c r="H70" s="861"/>
      <c r="I70" s="861"/>
      <c r="J70" s="861"/>
      <c r="K70" s="861"/>
      <c r="L70" s="861"/>
      <c r="M70" s="861"/>
      <c r="N70" s="861"/>
      <c r="O70" s="861"/>
      <c r="P70" s="862"/>
      <c r="Q70" s="863">
        <v>875</v>
      </c>
      <c r="R70" s="817"/>
      <c r="S70" s="817"/>
      <c r="T70" s="817"/>
      <c r="U70" s="817"/>
      <c r="V70" s="817">
        <v>868</v>
      </c>
      <c r="W70" s="817"/>
      <c r="X70" s="817"/>
      <c r="Y70" s="817"/>
      <c r="Z70" s="817"/>
      <c r="AA70" s="817">
        <v>7</v>
      </c>
      <c r="AB70" s="817"/>
      <c r="AC70" s="817"/>
      <c r="AD70" s="817"/>
      <c r="AE70" s="817"/>
      <c r="AF70" s="817">
        <v>7</v>
      </c>
      <c r="AG70" s="817"/>
      <c r="AH70" s="817"/>
      <c r="AI70" s="817"/>
      <c r="AJ70" s="817"/>
      <c r="AK70" s="817">
        <v>0</v>
      </c>
      <c r="AL70" s="817"/>
      <c r="AM70" s="817"/>
      <c r="AN70" s="817"/>
      <c r="AO70" s="817"/>
      <c r="AP70" s="817">
        <v>232</v>
      </c>
      <c r="AQ70" s="817"/>
      <c r="AR70" s="817"/>
      <c r="AS70" s="817"/>
      <c r="AT70" s="817"/>
      <c r="AU70" s="817">
        <v>38</v>
      </c>
      <c r="AV70" s="817"/>
      <c r="AW70" s="817"/>
      <c r="AX70" s="817"/>
      <c r="AY70" s="817"/>
      <c r="AZ70" s="819"/>
      <c r="BA70" s="819"/>
      <c r="BB70" s="819"/>
      <c r="BC70" s="819"/>
      <c r="BD70" s="820"/>
      <c r="BE70" s="224"/>
      <c r="BF70" s="224"/>
      <c r="BG70" s="224"/>
      <c r="BH70" s="224"/>
      <c r="BI70" s="224"/>
      <c r="BJ70" s="224"/>
      <c r="BK70" s="224"/>
      <c r="BL70" s="224"/>
      <c r="BM70" s="224"/>
      <c r="BN70" s="224"/>
      <c r="BO70" s="224"/>
      <c r="BP70" s="224"/>
      <c r="BQ70" s="221">
        <v>64</v>
      </c>
      <c r="BR70" s="226"/>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15">
      <c r="A71" s="221">
        <v>4</v>
      </c>
      <c r="B71" s="864" t="s">
        <v>551</v>
      </c>
      <c r="C71" s="861"/>
      <c r="D71" s="861"/>
      <c r="E71" s="861"/>
      <c r="F71" s="861"/>
      <c r="G71" s="861"/>
      <c r="H71" s="861"/>
      <c r="I71" s="861"/>
      <c r="J71" s="861"/>
      <c r="K71" s="861"/>
      <c r="L71" s="861"/>
      <c r="M71" s="861"/>
      <c r="N71" s="861"/>
      <c r="O71" s="861"/>
      <c r="P71" s="862"/>
      <c r="Q71" s="863">
        <v>69</v>
      </c>
      <c r="R71" s="817"/>
      <c r="S71" s="817"/>
      <c r="T71" s="817"/>
      <c r="U71" s="817"/>
      <c r="V71" s="817">
        <v>29</v>
      </c>
      <c r="W71" s="817"/>
      <c r="X71" s="817"/>
      <c r="Y71" s="817"/>
      <c r="Z71" s="817"/>
      <c r="AA71" s="817">
        <v>40</v>
      </c>
      <c r="AB71" s="817"/>
      <c r="AC71" s="817"/>
      <c r="AD71" s="817"/>
      <c r="AE71" s="817"/>
      <c r="AF71" s="817">
        <v>40</v>
      </c>
      <c r="AG71" s="817"/>
      <c r="AH71" s="817"/>
      <c r="AI71" s="817"/>
      <c r="AJ71" s="817"/>
      <c r="AK71" s="817">
        <v>7</v>
      </c>
      <c r="AL71" s="817"/>
      <c r="AM71" s="817"/>
      <c r="AN71" s="817"/>
      <c r="AO71" s="817"/>
      <c r="AP71" s="817">
        <v>0</v>
      </c>
      <c r="AQ71" s="817"/>
      <c r="AR71" s="817"/>
      <c r="AS71" s="817"/>
      <c r="AT71" s="817"/>
      <c r="AU71" s="817">
        <v>0</v>
      </c>
      <c r="AV71" s="817"/>
      <c r="AW71" s="817"/>
      <c r="AX71" s="817"/>
      <c r="AY71" s="817"/>
      <c r="AZ71" s="819"/>
      <c r="BA71" s="819"/>
      <c r="BB71" s="819"/>
      <c r="BC71" s="819"/>
      <c r="BD71" s="820"/>
      <c r="BE71" s="224"/>
      <c r="BF71" s="224"/>
      <c r="BG71" s="224"/>
      <c r="BH71" s="224"/>
      <c r="BI71" s="224"/>
      <c r="BJ71" s="224"/>
      <c r="BK71" s="224"/>
      <c r="BL71" s="224"/>
      <c r="BM71" s="224"/>
      <c r="BN71" s="224"/>
      <c r="BO71" s="224"/>
      <c r="BP71" s="224"/>
      <c r="BQ71" s="221">
        <v>65</v>
      </c>
      <c r="BR71" s="226"/>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15">
      <c r="A72" s="221">
        <v>5</v>
      </c>
      <c r="B72" s="864" t="s">
        <v>552</v>
      </c>
      <c r="C72" s="861"/>
      <c r="D72" s="861"/>
      <c r="E72" s="861"/>
      <c r="F72" s="861"/>
      <c r="G72" s="861"/>
      <c r="H72" s="861"/>
      <c r="I72" s="861"/>
      <c r="J72" s="861"/>
      <c r="K72" s="861"/>
      <c r="L72" s="861"/>
      <c r="M72" s="861"/>
      <c r="N72" s="861"/>
      <c r="O72" s="861"/>
      <c r="P72" s="862"/>
      <c r="Q72" s="863">
        <v>795</v>
      </c>
      <c r="R72" s="817"/>
      <c r="S72" s="817"/>
      <c r="T72" s="817"/>
      <c r="U72" s="817"/>
      <c r="V72" s="817">
        <v>795</v>
      </c>
      <c r="W72" s="817"/>
      <c r="X72" s="817"/>
      <c r="Y72" s="817"/>
      <c r="Z72" s="817"/>
      <c r="AA72" s="817">
        <v>0</v>
      </c>
      <c r="AB72" s="817"/>
      <c r="AC72" s="817"/>
      <c r="AD72" s="817"/>
      <c r="AE72" s="817"/>
      <c r="AF72" s="817">
        <v>0</v>
      </c>
      <c r="AG72" s="817"/>
      <c r="AH72" s="817"/>
      <c r="AI72" s="817"/>
      <c r="AJ72" s="817"/>
      <c r="AK72" s="817">
        <v>0</v>
      </c>
      <c r="AL72" s="817"/>
      <c r="AM72" s="817"/>
      <c r="AN72" s="817"/>
      <c r="AO72" s="817"/>
      <c r="AP72" s="817">
        <v>502</v>
      </c>
      <c r="AQ72" s="817"/>
      <c r="AR72" s="817"/>
      <c r="AS72" s="817"/>
      <c r="AT72" s="817"/>
      <c r="AU72" s="817">
        <v>26</v>
      </c>
      <c r="AV72" s="817"/>
      <c r="AW72" s="817"/>
      <c r="AX72" s="817"/>
      <c r="AY72" s="817"/>
      <c r="AZ72" s="819"/>
      <c r="BA72" s="819"/>
      <c r="BB72" s="819"/>
      <c r="BC72" s="819"/>
      <c r="BD72" s="820"/>
      <c r="BE72" s="224"/>
      <c r="BF72" s="224"/>
      <c r="BG72" s="224"/>
      <c r="BH72" s="224"/>
      <c r="BI72" s="224"/>
      <c r="BJ72" s="224"/>
      <c r="BK72" s="224"/>
      <c r="BL72" s="224"/>
      <c r="BM72" s="224"/>
      <c r="BN72" s="224"/>
      <c r="BO72" s="224"/>
      <c r="BP72" s="224"/>
      <c r="BQ72" s="221">
        <v>66</v>
      </c>
      <c r="BR72" s="226"/>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15">
      <c r="A73" s="221">
        <v>6</v>
      </c>
      <c r="B73" s="864" t="s">
        <v>553</v>
      </c>
      <c r="C73" s="861"/>
      <c r="D73" s="861"/>
      <c r="E73" s="861"/>
      <c r="F73" s="861"/>
      <c r="G73" s="861"/>
      <c r="H73" s="861"/>
      <c r="I73" s="861"/>
      <c r="J73" s="861"/>
      <c r="K73" s="861"/>
      <c r="L73" s="861"/>
      <c r="M73" s="861"/>
      <c r="N73" s="861"/>
      <c r="O73" s="861"/>
      <c r="P73" s="862"/>
      <c r="Q73" s="863">
        <v>1559</v>
      </c>
      <c r="R73" s="817"/>
      <c r="S73" s="817"/>
      <c r="T73" s="817"/>
      <c r="U73" s="817"/>
      <c r="V73" s="817">
        <v>1528</v>
      </c>
      <c r="W73" s="817"/>
      <c r="X73" s="817"/>
      <c r="Y73" s="817"/>
      <c r="Z73" s="817"/>
      <c r="AA73" s="817">
        <v>31</v>
      </c>
      <c r="AB73" s="817"/>
      <c r="AC73" s="817"/>
      <c r="AD73" s="817"/>
      <c r="AE73" s="817"/>
      <c r="AF73" s="817">
        <v>1309</v>
      </c>
      <c r="AG73" s="817"/>
      <c r="AH73" s="817"/>
      <c r="AI73" s="817"/>
      <c r="AJ73" s="817"/>
      <c r="AK73" s="817">
        <v>0</v>
      </c>
      <c r="AL73" s="817"/>
      <c r="AM73" s="817"/>
      <c r="AN73" s="817"/>
      <c r="AO73" s="817"/>
      <c r="AP73" s="817">
        <v>4184</v>
      </c>
      <c r="AQ73" s="817"/>
      <c r="AR73" s="817"/>
      <c r="AS73" s="817"/>
      <c r="AT73" s="817"/>
      <c r="AU73" s="817">
        <v>2</v>
      </c>
      <c r="AV73" s="817"/>
      <c r="AW73" s="817"/>
      <c r="AX73" s="817"/>
      <c r="AY73" s="817"/>
      <c r="AZ73" s="819"/>
      <c r="BA73" s="819"/>
      <c r="BB73" s="819"/>
      <c r="BC73" s="819"/>
      <c r="BD73" s="820"/>
      <c r="BE73" s="224"/>
      <c r="BF73" s="224"/>
      <c r="BG73" s="224"/>
      <c r="BH73" s="224"/>
      <c r="BI73" s="224"/>
      <c r="BJ73" s="224"/>
      <c r="BK73" s="224"/>
      <c r="BL73" s="224"/>
      <c r="BM73" s="224"/>
      <c r="BN73" s="224"/>
      <c r="BO73" s="224"/>
      <c r="BP73" s="224"/>
      <c r="BQ73" s="221">
        <v>67</v>
      </c>
      <c r="BR73" s="226"/>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15">
      <c r="A74" s="221">
        <v>7</v>
      </c>
      <c r="B74" s="864" t="s">
        <v>554</v>
      </c>
      <c r="C74" s="861"/>
      <c r="D74" s="861"/>
      <c r="E74" s="861"/>
      <c r="F74" s="861"/>
      <c r="G74" s="861"/>
      <c r="H74" s="861"/>
      <c r="I74" s="861"/>
      <c r="J74" s="861"/>
      <c r="K74" s="861"/>
      <c r="L74" s="861"/>
      <c r="M74" s="861"/>
      <c r="N74" s="861"/>
      <c r="O74" s="861"/>
      <c r="P74" s="862"/>
      <c r="Q74" s="863">
        <v>636</v>
      </c>
      <c r="R74" s="817"/>
      <c r="S74" s="817"/>
      <c r="T74" s="817"/>
      <c r="U74" s="817"/>
      <c r="V74" s="817">
        <v>616</v>
      </c>
      <c r="W74" s="817"/>
      <c r="X74" s="817"/>
      <c r="Y74" s="817"/>
      <c r="Z74" s="817"/>
      <c r="AA74" s="817">
        <v>20</v>
      </c>
      <c r="AB74" s="817"/>
      <c r="AC74" s="817"/>
      <c r="AD74" s="817"/>
      <c r="AE74" s="817"/>
      <c r="AF74" s="817">
        <v>26</v>
      </c>
      <c r="AG74" s="817"/>
      <c r="AH74" s="817"/>
      <c r="AI74" s="817"/>
      <c r="AJ74" s="817"/>
      <c r="AK74" s="817">
        <v>0</v>
      </c>
      <c r="AL74" s="817"/>
      <c r="AM74" s="817"/>
      <c r="AN74" s="817"/>
      <c r="AO74" s="817"/>
      <c r="AP74" s="817">
        <v>0</v>
      </c>
      <c r="AQ74" s="817"/>
      <c r="AR74" s="817"/>
      <c r="AS74" s="817"/>
      <c r="AT74" s="817"/>
      <c r="AU74" s="817">
        <v>0</v>
      </c>
      <c r="AV74" s="817"/>
      <c r="AW74" s="817"/>
      <c r="AX74" s="817"/>
      <c r="AY74" s="817"/>
      <c r="AZ74" s="819"/>
      <c r="BA74" s="819"/>
      <c r="BB74" s="819"/>
      <c r="BC74" s="819"/>
      <c r="BD74" s="820"/>
      <c r="BE74" s="224"/>
      <c r="BF74" s="224"/>
      <c r="BG74" s="224"/>
      <c r="BH74" s="224"/>
      <c r="BI74" s="224"/>
      <c r="BJ74" s="224"/>
      <c r="BK74" s="224"/>
      <c r="BL74" s="224"/>
      <c r="BM74" s="224"/>
      <c r="BN74" s="224"/>
      <c r="BO74" s="224"/>
      <c r="BP74" s="224"/>
      <c r="BQ74" s="221">
        <v>68</v>
      </c>
      <c r="BR74" s="226"/>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15">
      <c r="A75" s="221">
        <v>8</v>
      </c>
      <c r="B75" s="864"/>
      <c r="C75" s="861"/>
      <c r="D75" s="861"/>
      <c r="E75" s="861"/>
      <c r="F75" s="861"/>
      <c r="G75" s="861"/>
      <c r="H75" s="861"/>
      <c r="I75" s="861"/>
      <c r="J75" s="861"/>
      <c r="K75" s="861"/>
      <c r="L75" s="861"/>
      <c r="M75" s="861"/>
      <c r="N75" s="861"/>
      <c r="O75" s="861"/>
      <c r="P75" s="862"/>
      <c r="Q75" s="865"/>
      <c r="R75" s="866"/>
      <c r="S75" s="866"/>
      <c r="T75" s="866"/>
      <c r="U75" s="821"/>
      <c r="V75" s="867"/>
      <c r="W75" s="866"/>
      <c r="X75" s="866"/>
      <c r="Y75" s="866"/>
      <c r="Z75" s="821"/>
      <c r="AA75" s="867"/>
      <c r="AB75" s="866"/>
      <c r="AC75" s="866"/>
      <c r="AD75" s="866"/>
      <c r="AE75" s="821"/>
      <c r="AF75" s="867"/>
      <c r="AG75" s="866"/>
      <c r="AH75" s="866"/>
      <c r="AI75" s="866"/>
      <c r="AJ75" s="821"/>
      <c r="AK75" s="867"/>
      <c r="AL75" s="866"/>
      <c r="AM75" s="866"/>
      <c r="AN75" s="866"/>
      <c r="AO75" s="821"/>
      <c r="AP75" s="867"/>
      <c r="AQ75" s="866"/>
      <c r="AR75" s="866"/>
      <c r="AS75" s="866"/>
      <c r="AT75" s="821"/>
      <c r="AU75" s="867"/>
      <c r="AV75" s="866"/>
      <c r="AW75" s="866"/>
      <c r="AX75" s="866"/>
      <c r="AY75" s="821"/>
      <c r="AZ75" s="819"/>
      <c r="BA75" s="819"/>
      <c r="BB75" s="819"/>
      <c r="BC75" s="819"/>
      <c r="BD75" s="820"/>
      <c r="BE75" s="224"/>
      <c r="BF75" s="224"/>
      <c r="BG75" s="224"/>
      <c r="BH75" s="224"/>
      <c r="BI75" s="224"/>
      <c r="BJ75" s="224"/>
      <c r="BK75" s="224"/>
      <c r="BL75" s="224"/>
      <c r="BM75" s="224"/>
      <c r="BN75" s="224"/>
      <c r="BO75" s="224"/>
      <c r="BP75" s="224"/>
      <c r="BQ75" s="221">
        <v>69</v>
      </c>
      <c r="BR75" s="226"/>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15">
      <c r="A76" s="221">
        <v>9</v>
      </c>
      <c r="B76" s="864"/>
      <c r="C76" s="861"/>
      <c r="D76" s="861"/>
      <c r="E76" s="861"/>
      <c r="F76" s="861"/>
      <c r="G76" s="861"/>
      <c r="H76" s="861"/>
      <c r="I76" s="861"/>
      <c r="J76" s="861"/>
      <c r="K76" s="861"/>
      <c r="L76" s="861"/>
      <c r="M76" s="861"/>
      <c r="N76" s="861"/>
      <c r="O76" s="861"/>
      <c r="P76" s="862"/>
      <c r="Q76" s="865"/>
      <c r="R76" s="866"/>
      <c r="S76" s="866"/>
      <c r="T76" s="866"/>
      <c r="U76" s="821"/>
      <c r="V76" s="867"/>
      <c r="W76" s="866"/>
      <c r="X76" s="866"/>
      <c r="Y76" s="866"/>
      <c r="Z76" s="821"/>
      <c r="AA76" s="867"/>
      <c r="AB76" s="866"/>
      <c r="AC76" s="866"/>
      <c r="AD76" s="866"/>
      <c r="AE76" s="821"/>
      <c r="AF76" s="867"/>
      <c r="AG76" s="866"/>
      <c r="AH76" s="866"/>
      <c r="AI76" s="866"/>
      <c r="AJ76" s="821"/>
      <c r="AK76" s="867"/>
      <c r="AL76" s="866"/>
      <c r="AM76" s="866"/>
      <c r="AN76" s="866"/>
      <c r="AO76" s="821"/>
      <c r="AP76" s="867"/>
      <c r="AQ76" s="866"/>
      <c r="AR76" s="866"/>
      <c r="AS76" s="866"/>
      <c r="AT76" s="821"/>
      <c r="AU76" s="867"/>
      <c r="AV76" s="866"/>
      <c r="AW76" s="866"/>
      <c r="AX76" s="866"/>
      <c r="AY76" s="821"/>
      <c r="AZ76" s="819"/>
      <c r="BA76" s="819"/>
      <c r="BB76" s="819"/>
      <c r="BC76" s="819"/>
      <c r="BD76" s="820"/>
      <c r="BE76" s="224"/>
      <c r="BF76" s="224"/>
      <c r="BG76" s="224"/>
      <c r="BH76" s="224"/>
      <c r="BI76" s="224"/>
      <c r="BJ76" s="224"/>
      <c r="BK76" s="224"/>
      <c r="BL76" s="224"/>
      <c r="BM76" s="224"/>
      <c r="BN76" s="224"/>
      <c r="BO76" s="224"/>
      <c r="BP76" s="224"/>
      <c r="BQ76" s="221">
        <v>70</v>
      </c>
      <c r="BR76" s="226"/>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15">
      <c r="A77" s="221">
        <v>10</v>
      </c>
      <c r="B77" s="864"/>
      <c r="C77" s="861"/>
      <c r="D77" s="861"/>
      <c r="E77" s="861"/>
      <c r="F77" s="861"/>
      <c r="G77" s="861"/>
      <c r="H77" s="861"/>
      <c r="I77" s="861"/>
      <c r="J77" s="861"/>
      <c r="K77" s="861"/>
      <c r="L77" s="861"/>
      <c r="M77" s="861"/>
      <c r="N77" s="861"/>
      <c r="O77" s="861"/>
      <c r="P77" s="862"/>
      <c r="Q77" s="865"/>
      <c r="R77" s="866"/>
      <c r="S77" s="866"/>
      <c r="T77" s="866"/>
      <c r="U77" s="821"/>
      <c r="V77" s="867"/>
      <c r="W77" s="866"/>
      <c r="X77" s="866"/>
      <c r="Y77" s="866"/>
      <c r="Z77" s="821"/>
      <c r="AA77" s="867"/>
      <c r="AB77" s="866"/>
      <c r="AC77" s="866"/>
      <c r="AD77" s="866"/>
      <c r="AE77" s="821"/>
      <c r="AF77" s="867"/>
      <c r="AG77" s="866"/>
      <c r="AH77" s="866"/>
      <c r="AI77" s="866"/>
      <c r="AJ77" s="821"/>
      <c r="AK77" s="867"/>
      <c r="AL77" s="866"/>
      <c r="AM77" s="866"/>
      <c r="AN77" s="866"/>
      <c r="AO77" s="821"/>
      <c r="AP77" s="867"/>
      <c r="AQ77" s="866"/>
      <c r="AR77" s="866"/>
      <c r="AS77" s="866"/>
      <c r="AT77" s="821"/>
      <c r="AU77" s="867"/>
      <c r="AV77" s="866"/>
      <c r="AW77" s="866"/>
      <c r="AX77" s="866"/>
      <c r="AY77" s="821"/>
      <c r="AZ77" s="819"/>
      <c r="BA77" s="819"/>
      <c r="BB77" s="819"/>
      <c r="BC77" s="819"/>
      <c r="BD77" s="820"/>
      <c r="BE77" s="224"/>
      <c r="BF77" s="224"/>
      <c r="BG77" s="224"/>
      <c r="BH77" s="224"/>
      <c r="BI77" s="224"/>
      <c r="BJ77" s="224"/>
      <c r="BK77" s="224"/>
      <c r="BL77" s="224"/>
      <c r="BM77" s="224"/>
      <c r="BN77" s="224"/>
      <c r="BO77" s="224"/>
      <c r="BP77" s="224"/>
      <c r="BQ77" s="221">
        <v>71</v>
      </c>
      <c r="BR77" s="226"/>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15">
      <c r="A78" s="221">
        <v>11</v>
      </c>
      <c r="B78" s="864"/>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4"/>
      <c r="BF78" s="224"/>
      <c r="BG78" s="224"/>
      <c r="BH78" s="224"/>
      <c r="BI78" s="224"/>
      <c r="BJ78" s="212"/>
      <c r="BK78" s="212"/>
      <c r="BL78" s="212"/>
      <c r="BM78" s="212"/>
      <c r="BN78" s="212"/>
      <c r="BO78" s="224"/>
      <c r="BP78" s="224"/>
      <c r="BQ78" s="221">
        <v>72</v>
      </c>
      <c r="BR78" s="226"/>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15">
      <c r="A79" s="221">
        <v>12</v>
      </c>
      <c r="B79" s="864"/>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4"/>
      <c r="BF79" s="224"/>
      <c r="BG79" s="224"/>
      <c r="BH79" s="224"/>
      <c r="BI79" s="224"/>
      <c r="BJ79" s="212"/>
      <c r="BK79" s="212"/>
      <c r="BL79" s="212"/>
      <c r="BM79" s="212"/>
      <c r="BN79" s="212"/>
      <c r="BO79" s="224"/>
      <c r="BP79" s="224"/>
      <c r="BQ79" s="221">
        <v>73</v>
      </c>
      <c r="BR79" s="226"/>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15">
      <c r="A80" s="221">
        <v>13</v>
      </c>
      <c r="B80" s="864"/>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4"/>
      <c r="BF80" s="224"/>
      <c r="BG80" s="224"/>
      <c r="BH80" s="224"/>
      <c r="BI80" s="224"/>
      <c r="BJ80" s="224"/>
      <c r="BK80" s="224"/>
      <c r="BL80" s="224"/>
      <c r="BM80" s="224"/>
      <c r="BN80" s="224"/>
      <c r="BO80" s="224"/>
      <c r="BP80" s="224"/>
      <c r="BQ80" s="221">
        <v>74</v>
      </c>
      <c r="BR80" s="226"/>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15">
      <c r="A81" s="221">
        <v>14</v>
      </c>
      <c r="B81" s="864"/>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4"/>
      <c r="BF81" s="224"/>
      <c r="BG81" s="224"/>
      <c r="BH81" s="224"/>
      <c r="BI81" s="224"/>
      <c r="BJ81" s="224"/>
      <c r="BK81" s="224"/>
      <c r="BL81" s="224"/>
      <c r="BM81" s="224"/>
      <c r="BN81" s="224"/>
      <c r="BO81" s="224"/>
      <c r="BP81" s="224"/>
      <c r="BQ81" s="221">
        <v>75</v>
      </c>
      <c r="BR81" s="226"/>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15">
      <c r="A82" s="221">
        <v>15</v>
      </c>
      <c r="B82" s="864"/>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4"/>
      <c r="BF82" s="224"/>
      <c r="BG82" s="224"/>
      <c r="BH82" s="224"/>
      <c r="BI82" s="224"/>
      <c r="BJ82" s="224"/>
      <c r="BK82" s="224"/>
      <c r="BL82" s="224"/>
      <c r="BM82" s="224"/>
      <c r="BN82" s="224"/>
      <c r="BO82" s="224"/>
      <c r="BP82" s="224"/>
      <c r="BQ82" s="221">
        <v>76</v>
      </c>
      <c r="BR82" s="226"/>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15">
      <c r="A83" s="221">
        <v>16</v>
      </c>
      <c r="B83" s="864"/>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4"/>
      <c r="BF83" s="224"/>
      <c r="BG83" s="224"/>
      <c r="BH83" s="224"/>
      <c r="BI83" s="224"/>
      <c r="BJ83" s="224"/>
      <c r="BK83" s="224"/>
      <c r="BL83" s="224"/>
      <c r="BM83" s="224"/>
      <c r="BN83" s="224"/>
      <c r="BO83" s="224"/>
      <c r="BP83" s="224"/>
      <c r="BQ83" s="221">
        <v>77</v>
      </c>
      <c r="BR83" s="226"/>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15">
      <c r="A84" s="221">
        <v>17</v>
      </c>
      <c r="B84" s="864"/>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4"/>
      <c r="BF84" s="224"/>
      <c r="BG84" s="224"/>
      <c r="BH84" s="224"/>
      <c r="BI84" s="224"/>
      <c r="BJ84" s="224"/>
      <c r="BK84" s="224"/>
      <c r="BL84" s="224"/>
      <c r="BM84" s="224"/>
      <c r="BN84" s="224"/>
      <c r="BO84" s="224"/>
      <c r="BP84" s="224"/>
      <c r="BQ84" s="221">
        <v>78</v>
      </c>
      <c r="BR84" s="226"/>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15">
      <c r="A85" s="221">
        <v>18</v>
      </c>
      <c r="B85" s="864"/>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4"/>
      <c r="BF85" s="224"/>
      <c r="BG85" s="224"/>
      <c r="BH85" s="224"/>
      <c r="BI85" s="224"/>
      <c r="BJ85" s="224"/>
      <c r="BK85" s="224"/>
      <c r="BL85" s="224"/>
      <c r="BM85" s="224"/>
      <c r="BN85" s="224"/>
      <c r="BO85" s="224"/>
      <c r="BP85" s="224"/>
      <c r="BQ85" s="221">
        <v>79</v>
      </c>
      <c r="BR85" s="226"/>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15">
      <c r="A86" s="221">
        <v>19</v>
      </c>
      <c r="B86" s="864"/>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4"/>
      <c r="BF86" s="224"/>
      <c r="BG86" s="224"/>
      <c r="BH86" s="224"/>
      <c r="BI86" s="224"/>
      <c r="BJ86" s="224"/>
      <c r="BK86" s="224"/>
      <c r="BL86" s="224"/>
      <c r="BM86" s="224"/>
      <c r="BN86" s="224"/>
      <c r="BO86" s="224"/>
      <c r="BP86" s="224"/>
      <c r="BQ86" s="221">
        <v>80</v>
      </c>
      <c r="BR86" s="226"/>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15">
      <c r="A87" s="227">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24"/>
      <c r="BF87" s="224"/>
      <c r="BG87" s="224"/>
      <c r="BH87" s="224"/>
      <c r="BI87" s="224"/>
      <c r="BJ87" s="224"/>
      <c r="BK87" s="224"/>
      <c r="BL87" s="224"/>
      <c r="BM87" s="224"/>
      <c r="BN87" s="224"/>
      <c r="BO87" s="224"/>
      <c r="BP87" s="224"/>
      <c r="BQ87" s="221">
        <v>81</v>
      </c>
      <c r="BR87" s="226"/>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
      <c r="A88" s="223" t="s">
        <v>377</v>
      </c>
      <c r="B88" s="776" t="s">
        <v>400</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1382</v>
      </c>
      <c r="AG88" s="831"/>
      <c r="AH88" s="831"/>
      <c r="AI88" s="831"/>
      <c r="AJ88" s="831"/>
      <c r="AK88" s="828"/>
      <c r="AL88" s="828"/>
      <c r="AM88" s="828"/>
      <c r="AN88" s="828"/>
      <c r="AO88" s="828"/>
      <c r="AP88" s="831">
        <v>4918</v>
      </c>
      <c r="AQ88" s="831"/>
      <c r="AR88" s="831"/>
      <c r="AS88" s="831"/>
      <c r="AT88" s="831"/>
      <c r="AU88" s="831">
        <v>66</v>
      </c>
      <c r="AV88" s="831"/>
      <c r="AW88" s="831"/>
      <c r="AX88" s="831"/>
      <c r="AY88" s="831"/>
      <c r="AZ88" s="836"/>
      <c r="BA88" s="836"/>
      <c r="BB88" s="836"/>
      <c r="BC88" s="836"/>
      <c r="BD88" s="837"/>
      <c r="BE88" s="224"/>
      <c r="BF88" s="224"/>
      <c r="BG88" s="224"/>
      <c r="BH88" s="224"/>
      <c r="BI88" s="224"/>
      <c r="BJ88" s="224"/>
      <c r="BK88" s="224"/>
      <c r="BL88" s="224"/>
      <c r="BM88" s="224"/>
      <c r="BN88" s="224"/>
      <c r="BO88" s="224"/>
      <c r="BP88" s="224"/>
      <c r="BQ88" s="221">
        <v>82</v>
      </c>
      <c r="BR88" s="226"/>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377</v>
      </c>
      <c r="BR102" s="776" t="s">
        <v>401</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11</v>
      </c>
      <c r="CS102" s="839"/>
      <c r="CT102" s="839"/>
      <c r="CU102" s="839"/>
      <c r="CV102" s="879"/>
      <c r="CW102" s="878"/>
      <c r="CX102" s="839"/>
      <c r="CY102" s="839"/>
      <c r="CZ102" s="839"/>
      <c r="DA102" s="879"/>
      <c r="DB102" s="878"/>
      <c r="DC102" s="839"/>
      <c r="DD102" s="839"/>
      <c r="DE102" s="839"/>
      <c r="DF102" s="879"/>
      <c r="DG102" s="878">
        <v>705</v>
      </c>
      <c r="DH102" s="839"/>
      <c r="DI102" s="839"/>
      <c r="DJ102" s="839"/>
      <c r="DK102" s="879"/>
      <c r="DL102" s="878"/>
      <c r="DM102" s="839"/>
      <c r="DN102" s="839"/>
      <c r="DO102" s="839"/>
      <c r="DP102" s="879"/>
      <c r="DQ102" s="878">
        <v>280</v>
      </c>
      <c r="DR102" s="839"/>
      <c r="DS102" s="839"/>
      <c r="DT102" s="839"/>
      <c r="DU102" s="879"/>
      <c r="DV102" s="776"/>
      <c r="DW102" s="777"/>
      <c r="DX102" s="777"/>
      <c r="DY102" s="777"/>
      <c r="DZ102" s="902"/>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03" t="s">
        <v>402</v>
      </c>
      <c r="BR103" s="903"/>
      <c r="BS103" s="903"/>
      <c r="BT103" s="903"/>
      <c r="BU103" s="903"/>
      <c r="BV103" s="903"/>
      <c r="BW103" s="903"/>
      <c r="BX103" s="903"/>
      <c r="BY103" s="903"/>
      <c r="BZ103" s="903"/>
      <c r="CA103" s="903"/>
      <c r="CB103" s="903"/>
      <c r="CC103" s="903"/>
      <c r="CD103" s="903"/>
      <c r="CE103" s="903"/>
      <c r="CF103" s="903"/>
      <c r="CG103" s="903"/>
      <c r="CH103" s="903"/>
      <c r="CI103" s="903"/>
      <c r="CJ103" s="903"/>
      <c r="CK103" s="903"/>
      <c r="CL103" s="903"/>
      <c r="CM103" s="903"/>
      <c r="CN103" s="903"/>
      <c r="CO103" s="903"/>
      <c r="CP103" s="903"/>
      <c r="CQ103" s="903"/>
      <c r="CR103" s="903"/>
      <c r="CS103" s="903"/>
      <c r="CT103" s="903"/>
      <c r="CU103" s="903"/>
      <c r="CV103" s="903"/>
      <c r="CW103" s="903"/>
      <c r="CX103" s="903"/>
      <c r="CY103" s="903"/>
      <c r="CZ103" s="903"/>
      <c r="DA103" s="903"/>
      <c r="DB103" s="903"/>
      <c r="DC103" s="903"/>
      <c r="DD103" s="903"/>
      <c r="DE103" s="903"/>
      <c r="DF103" s="903"/>
      <c r="DG103" s="903"/>
      <c r="DH103" s="903"/>
      <c r="DI103" s="903"/>
      <c r="DJ103" s="903"/>
      <c r="DK103" s="903"/>
      <c r="DL103" s="903"/>
      <c r="DM103" s="903"/>
      <c r="DN103" s="903"/>
      <c r="DO103" s="903"/>
      <c r="DP103" s="903"/>
      <c r="DQ103" s="903"/>
      <c r="DR103" s="903"/>
      <c r="DS103" s="903"/>
      <c r="DT103" s="903"/>
      <c r="DU103" s="903"/>
      <c r="DV103" s="903"/>
      <c r="DW103" s="903"/>
      <c r="DX103" s="903"/>
      <c r="DY103" s="903"/>
      <c r="DZ103" s="903"/>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04" t="s">
        <v>403</v>
      </c>
      <c r="BR104" s="904"/>
      <c r="BS104" s="904"/>
      <c r="BT104" s="904"/>
      <c r="BU104" s="904"/>
      <c r="BV104" s="904"/>
      <c r="BW104" s="904"/>
      <c r="BX104" s="904"/>
      <c r="BY104" s="904"/>
      <c r="BZ104" s="904"/>
      <c r="CA104" s="904"/>
      <c r="CB104" s="904"/>
      <c r="CC104" s="904"/>
      <c r="CD104" s="904"/>
      <c r="CE104" s="904"/>
      <c r="CF104" s="904"/>
      <c r="CG104" s="904"/>
      <c r="CH104" s="904"/>
      <c r="CI104" s="904"/>
      <c r="CJ104" s="904"/>
      <c r="CK104" s="904"/>
      <c r="CL104" s="904"/>
      <c r="CM104" s="904"/>
      <c r="CN104" s="904"/>
      <c r="CO104" s="904"/>
      <c r="CP104" s="904"/>
      <c r="CQ104" s="904"/>
      <c r="CR104" s="904"/>
      <c r="CS104" s="904"/>
      <c r="CT104" s="904"/>
      <c r="CU104" s="904"/>
      <c r="CV104" s="904"/>
      <c r="CW104" s="904"/>
      <c r="CX104" s="904"/>
      <c r="CY104" s="904"/>
      <c r="CZ104" s="904"/>
      <c r="DA104" s="904"/>
      <c r="DB104" s="904"/>
      <c r="DC104" s="904"/>
      <c r="DD104" s="904"/>
      <c r="DE104" s="904"/>
      <c r="DF104" s="904"/>
      <c r="DG104" s="904"/>
      <c r="DH104" s="904"/>
      <c r="DI104" s="904"/>
      <c r="DJ104" s="904"/>
      <c r="DK104" s="904"/>
      <c r="DL104" s="904"/>
      <c r="DM104" s="904"/>
      <c r="DN104" s="904"/>
      <c r="DO104" s="904"/>
      <c r="DP104" s="904"/>
      <c r="DQ104" s="904"/>
      <c r="DR104" s="904"/>
      <c r="DS104" s="904"/>
      <c r="DT104" s="904"/>
      <c r="DU104" s="904"/>
      <c r="DV104" s="904"/>
      <c r="DW104" s="904"/>
      <c r="DX104" s="904"/>
      <c r="DY104" s="904"/>
      <c r="DZ104" s="904"/>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404</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405</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05" t="s">
        <v>406</v>
      </c>
      <c r="B108" s="906"/>
      <c r="C108" s="906"/>
      <c r="D108" s="906"/>
      <c r="E108" s="906"/>
      <c r="F108" s="906"/>
      <c r="G108" s="906"/>
      <c r="H108" s="906"/>
      <c r="I108" s="906"/>
      <c r="J108" s="906"/>
      <c r="K108" s="906"/>
      <c r="L108" s="906"/>
      <c r="M108" s="906"/>
      <c r="N108" s="906"/>
      <c r="O108" s="906"/>
      <c r="P108" s="906"/>
      <c r="Q108" s="906"/>
      <c r="R108" s="906"/>
      <c r="S108" s="906"/>
      <c r="T108" s="906"/>
      <c r="U108" s="906"/>
      <c r="V108" s="906"/>
      <c r="W108" s="906"/>
      <c r="X108" s="906"/>
      <c r="Y108" s="906"/>
      <c r="Z108" s="906"/>
      <c r="AA108" s="906"/>
      <c r="AB108" s="906"/>
      <c r="AC108" s="906"/>
      <c r="AD108" s="906"/>
      <c r="AE108" s="906"/>
      <c r="AF108" s="906"/>
      <c r="AG108" s="906"/>
      <c r="AH108" s="906"/>
      <c r="AI108" s="906"/>
      <c r="AJ108" s="906"/>
      <c r="AK108" s="906"/>
      <c r="AL108" s="906"/>
      <c r="AM108" s="906"/>
      <c r="AN108" s="906"/>
      <c r="AO108" s="906"/>
      <c r="AP108" s="906"/>
      <c r="AQ108" s="906"/>
      <c r="AR108" s="906"/>
      <c r="AS108" s="906"/>
      <c r="AT108" s="907"/>
      <c r="AU108" s="905" t="s">
        <v>407</v>
      </c>
      <c r="AV108" s="906"/>
      <c r="AW108" s="906"/>
      <c r="AX108" s="906"/>
      <c r="AY108" s="906"/>
      <c r="AZ108" s="906"/>
      <c r="BA108" s="906"/>
      <c r="BB108" s="906"/>
      <c r="BC108" s="906"/>
      <c r="BD108" s="906"/>
      <c r="BE108" s="906"/>
      <c r="BF108" s="906"/>
      <c r="BG108" s="906"/>
      <c r="BH108" s="906"/>
      <c r="BI108" s="906"/>
      <c r="BJ108" s="906"/>
      <c r="BK108" s="906"/>
      <c r="BL108" s="906"/>
      <c r="BM108" s="906"/>
      <c r="BN108" s="906"/>
      <c r="BO108" s="906"/>
      <c r="BP108" s="906"/>
      <c r="BQ108" s="906"/>
      <c r="BR108" s="906"/>
      <c r="BS108" s="906"/>
      <c r="BT108" s="906"/>
      <c r="BU108" s="906"/>
      <c r="BV108" s="906"/>
      <c r="BW108" s="906"/>
      <c r="BX108" s="906"/>
      <c r="BY108" s="906"/>
      <c r="BZ108" s="906"/>
      <c r="CA108" s="906"/>
      <c r="CB108" s="906"/>
      <c r="CC108" s="906"/>
      <c r="CD108" s="906"/>
      <c r="CE108" s="906"/>
      <c r="CF108" s="906"/>
      <c r="CG108" s="906"/>
      <c r="CH108" s="906"/>
      <c r="CI108" s="906"/>
      <c r="CJ108" s="906"/>
      <c r="CK108" s="906"/>
      <c r="CL108" s="906"/>
      <c r="CM108" s="906"/>
      <c r="CN108" s="906"/>
      <c r="CO108" s="906"/>
      <c r="CP108" s="906"/>
      <c r="CQ108" s="906"/>
      <c r="CR108" s="906"/>
      <c r="CS108" s="906"/>
      <c r="CT108" s="906"/>
      <c r="CU108" s="906"/>
      <c r="CV108" s="906"/>
      <c r="CW108" s="906"/>
      <c r="CX108" s="906"/>
      <c r="CY108" s="906"/>
      <c r="CZ108" s="906"/>
      <c r="DA108" s="906"/>
      <c r="DB108" s="906"/>
      <c r="DC108" s="906"/>
      <c r="DD108" s="906"/>
      <c r="DE108" s="906"/>
      <c r="DF108" s="906"/>
      <c r="DG108" s="906"/>
      <c r="DH108" s="906"/>
      <c r="DI108" s="906"/>
      <c r="DJ108" s="906"/>
      <c r="DK108" s="906"/>
      <c r="DL108" s="906"/>
      <c r="DM108" s="906"/>
      <c r="DN108" s="906"/>
      <c r="DO108" s="906"/>
      <c r="DP108" s="906"/>
      <c r="DQ108" s="906"/>
      <c r="DR108" s="906"/>
      <c r="DS108" s="906"/>
      <c r="DT108" s="906"/>
      <c r="DU108" s="906"/>
      <c r="DV108" s="906"/>
      <c r="DW108" s="906"/>
      <c r="DX108" s="906"/>
      <c r="DY108" s="906"/>
      <c r="DZ108" s="907"/>
    </row>
    <row r="109" spans="1:131" s="212" customFormat="1" ht="26.25" customHeight="1" x14ac:dyDescent="0.15">
      <c r="A109" s="900" t="s">
        <v>408</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409</v>
      </c>
      <c r="AB109" s="881"/>
      <c r="AC109" s="881"/>
      <c r="AD109" s="881"/>
      <c r="AE109" s="882"/>
      <c r="AF109" s="880" t="s">
        <v>410</v>
      </c>
      <c r="AG109" s="881"/>
      <c r="AH109" s="881"/>
      <c r="AI109" s="881"/>
      <c r="AJ109" s="882"/>
      <c r="AK109" s="880" t="s">
        <v>295</v>
      </c>
      <c r="AL109" s="881"/>
      <c r="AM109" s="881"/>
      <c r="AN109" s="881"/>
      <c r="AO109" s="882"/>
      <c r="AP109" s="880" t="s">
        <v>411</v>
      </c>
      <c r="AQ109" s="881"/>
      <c r="AR109" s="881"/>
      <c r="AS109" s="881"/>
      <c r="AT109" s="883"/>
      <c r="AU109" s="900" t="s">
        <v>408</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409</v>
      </c>
      <c r="BR109" s="881"/>
      <c r="BS109" s="881"/>
      <c r="BT109" s="881"/>
      <c r="BU109" s="882"/>
      <c r="BV109" s="880" t="s">
        <v>410</v>
      </c>
      <c r="BW109" s="881"/>
      <c r="BX109" s="881"/>
      <c r="BY109" s="881"/>
      <c r="BZ109" s="882"/>
      <c r="CA109" s="880" t="s">
        <v>295</v>
      </c>
      <c r="CB109" s="881"/>
      <c r="CC109" s="881"/>
      <c r="CD109" s="881"/>
      <c r="CE109" s="882"/>
      <c r="CF109" s="901" t="s">
        <v>411</v>
      </c>
      <c r="CG109" s="901"/>
      <c r="CH109" s="901"/>
      <c r="CI109" s="901"/>
      <c r="CJ109" s="901"/>
      <c r="CK109" s="880" t="s">
        <v>412</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409</v>
      </c>
      <c r="DH109" s="881"/>
      <c r="DI109" s="881"/>
      <c r="DJ109" s="881"/>
      <c r="DK109" s="882"/>
      <c r="DL109" s="880" t="s">
        <v>410</v>
      </c>
      <c r="DM109" s="881"/>
      <c r="DN109" s="881"/>
      <c r="DO109" s="881"/>
      <c r="DP109" s="882"/>
      <c r="DQ109" s="880" t="s">
        <v>295</v>
      </c>
      <c r="DR109" s="881"/>
      <c r="DS109" s="881"/>
      <c r="DT109" s="881"/>
      <c r="DU109" s="882"/>
      <c r="DV109" s="880" t="s">
        <v>411</v>
      </c>
      <c r="DW109" s="881"/>
      <c r="DX109" s="881"/>
      <c r="DY109" s="881"/>
      <c r="DZ109" s="883"/>
    </row>
    <row r="110" spans="1:131" s="212" customFormat="1" ht="26.25" customHeight="1" x14ac:dyDescent="0.15">
      <c r="A110" s="884" t="s">
        <v>413</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1295542</v>
      </c>
      <c r="AB110" s="888"/>
      <c r="AC110" s="888"/>
      <c r="AD110" s="888"/>
      <c r="AE110" s="889"/>
      <c r="AF110" s="890">
        <v>1378124</v>
      </c>
      <c r="AG110" s="888"/>
      <c r="AH110" s="888"/>
      <c r="AI110" s="888"/>
      <c r="AJ110" s="889"/>
      <c r="AK110" s="890">
        <v>1340866</v>
      </c>
      <c r="AL110" s="888"/>
      <c r="AM110" s="888"/>
      <c r="AN110" s="888"/>
      <c r="AO110" s="889"/>
      <c r="AP110" s="891">
        <v>22.5</v>
      </c>
      <c r="AQ110" s="892"/>
      <c r="AR110" s="892"/>
      <c r="AS110" s="892"/>
      <c r="AT110" s="893"/>
      <c r="AU110" s="894" t="s">
        <v>69</v>
      </c>
      <c r="AV110" s="895"/>
      <c r="AW110" s="895"/>
      <c r="AX110" s="895"/>
      <c r="AY110" s="895"/>
      <c r="AZ110" s="917" t="s">
        <v>414</v>
      </c>
      <c r="BA110" s="885"/>
      <c r="BB110" s="885"/>
      <c r="BC110" s="885"/>
      <c r="BD110" s="885"/>
      <c r="BE110" s="885"/>
      <c r="BF110" s="885"/>
      <c r="BG110" s="885"/>
      <c r="BH110" s="885"/>
      <c r="BI110" s="885"/>
      <c r="BJ110" s="885"/>
      <c r="BK110" s="885"/>
      <c r="BL110" s="885"/>
      <c r="BM110" s="885"/>
      <c r="BN110" s="885"/>
      <c r="BO110" s="885"/>
      <c r="BP110" s="886"/>
      <c r="BQ110" s="918">
        <v>15736636</v>
      </c>
      <c r="BR110" s="919"/>
      <c r="BS110" s="919"/>
      <c r="BT110" s="919"/>
      <c r="BU110" s="919"/>
      <c r="BV110" s="919">
        <v>15577808</v>
      </c>
      <c r="BW110" s="919"/>
      <c r="BX110" s="919"/>
      <c r="BY110" s="919"/>
      <c r="BZ110" s="919"/>
      <c r="CA110" s="919">
        <v>16902760</v>
      </c>
      <c r="CB110" s="919"/>
      <c r="CC110" s="919"/>
      <c r="CD110" s="919"/>
      <c r="CE110" s="919"/>
      <c r="CF110" s="932">
        <v>283.3</v>
      </c>
      <c r="CG110" s="933"/>
      <c r="CH110" s="933"/>
      <c r="CI110" s="933"/>
      <c r="CJ110" s="933"/>
      <c r="CK110" s="934" t="s">
        <v>415</v>
      </c>
      <c r="CL110" s="935"/>
      <c r="CM110" s="917" t="s">
        <v>416</v>
      </c>
      <c r="CN110" s="885"/>
      <c r="CO110" s="885"/>
      <c r="CP110" s="885"/>
      <c r="CQ110" s="885"/>
      <c r="CR110" s="885"/>
      <c r="CS110" s="885"/>
      <c r="CT110" s="885"/>
      <c r="CU110" s="885"/>
      <c r="CV110" s="885"/>
      <c r="CW110" s="885"/>
      <c r="CX110" s="885"/>
      <c r="CY110" s="885"/>
      <c r="CZ110" s="885"/>
      <c r="DA110" s="885"/>
      <c r="DB110" s="885"/>
      <c r="DC110" s="885"/>
      <c r="DD110" s="885"/>
      <c r="DE110" s="885"/>
      <c r="DF110" s="886"/>
      <c r="DG110" s="918" t="s">
        <v>122</v>
      </c>
      <c r="DH110" s="919"/>
      <c r="DI110" s="919"/>
      <c r="DJ110" s="919"/>
      <c r="DK110" s="919"/>
      <c r="DL110" s="919" t="s">
        <v>122</v>
      </c>
      <c r="DM110" s="919"/>
      <c r="DN110" s="919"/>
      <c r="DO110" s="919"/>
      <c r="DP110" s="919"/>
      <c r="DQ110" s="919" t="s">
        <v>122</v>
      </c>
      <c r="DR110" s="919"/>
      <c r="DS110" s="919"/>
      <c r="DT110" s="919"/>
      <c r="DU110" s="919"/>
      <c r="DV110" s="920" t="s">
        <v>122</v>
      </c>
      <c r="DW110" s="920"/>
      <c r="DX110" s="920"/>
      <c r="DY110" s="920"/>
      <c r="DZ110" s="921"/>
    </row>
    <row r="111" spans="1:131" s="212" customFormat="1" ht="26.25" customHeight="1" x14ac:dyDescent="0.15">
      <c r="A111" s="922" t="s">
        <v>417</v>
      </c>
      <c r="B111" s="923"/>
      <c r="C111" s="923"/>
      <c r="D111" s="923"/>
      <c r="E111" s="923"/>
      <c r="F111" s="923"/>
      <c r="G111" s="923"/>
      <c r="H111" s="923"/>
      <c r="I111" s="923"/>
      <c r="J111" s="923"/>
      <c r="K111" s="923"/>
      <c r="L111" s="923"/>
      <c r="M111" s="923"/>
      <c r="N111" s="923"/>
      <c r="O111" s="923"/>
      <c r="P111" s="923"/>
      <c r="Q111" s="923"/>
      <c r="R111" s="923"/>
      <c r="S111" s="923"/>
      <c r="T111" s="923"/>
      <c r="U111" s="923"/>
      <c r="V111" s="923"/>
      <c r="W111" s="923"/>
      <c r="X111" s="923"/>
      <c r="Y111" s="923"/>
      <c r="Z111" s="924"/>
      <c r="AA111" s="925" t="s">
        <v>122</v>
      </c>
      <c r="AB111" s="926"/>
      <c r="AC111" s="926"/>
      <c r="AD111" s="926"/>
      <c r="AE111" s="927"/>
      <c r="AF111" s="928" t="s">
        <v>122</v>
      </c>
      <c r="AG111" s="926"/>
      <c r="AH111" s="926"/>
      <c r="AI111" s="926"/>
      <c r="AJ111" s="927"/>
      <c r="AK111" s="928" t="s">
        <v>122</v>
      </c>
      <c r="AL111" s="926"/>
      <c r="AM111" s="926"/>
      <c r="AN111" s="926"/>
      <c r="AO111" s="927"/>
      <c r="AP111" s="929" t="s">
        <v>122</v>
      </c>
      <c r="AQ111" s="930"/>
      <c r="AR111" s="930"/>
      <c r="AS111" s="930"/>
      <c r="AT111" s="931"/>
      <c r="AU111" s="896"/>
      <c r="AV111" s="897"/>
      <c r="AW111" s="897"/>
      <c r="AX111" s="897"/>
      <c r="AY111" s="897"/>
      <c r="AZ111" s="910" t="s">
        <v>418</v>
      </c>
      <c r="BA111" s="911"/>
      <c r="BB111" s="911"/>
      <c r="BC111" s="911"/>
      <c r="BD111" s="911"/>
      <c r="BE111" s="911"/>
      <c r="BF111" s="911"/>
      <c r="BG111" s="911"/>
      <c r="BH111" s="911"/>
      <c r="BI111" s="911"/>
      <c r="BJ111" s="911"/>
      <c r="BK111" s="911"/>
      <c r="BL111" s="911"/>
      <c r="BM111" s="911"/>
      <c r="BN111" s="911"/>
      <c r="BO111" s="911"/>
      <c r="BP111" s="912"/>
      <c r="BQ111" s="913" t="s">
        <v>122</v>
      </c>
      <c r="BR111" s="914"/>
      <c r="BS111" s="914"/>
      <c r="BT111" s="914"/>
      <c r="BU111" s="914"/>
      <c r="BV111" s="914">
        <v>217706</v>
      </c>
      <c r="BW111" s="914"/>
      <c r="BX111" s="914"/>
      <c r="BY111" s="914"/>
      <c r="BZ111" s="914"/>
      <c r="CA111" s="914">
        <v>157706</v>
      </c>
      <c r="CB111" s="914"/>
      <c r="CC111" s="914"/>
      <c r="CD111" s="914"/>
      <c r="CE111" s="914"/>
      <c r="CF111" s="908">
        <v>2.6</v>
      </c>
      <c r="CG111" s="909"/>
      <c r="CH111" s="909"/>
      <c r="CI111" s="909"/>
      <c r="CJ111" s="909"/>
      <c r="CK111" s="936"/>
      <c r="CL111" s="937"/>
      <c r="CM111" s="910" t="s">
        <v>419</v>
      </c>
      <c r="CN111" s="911"/>
      <c r="CO111" s="911"/>
      <c r="CP111" s="911"/>
      <c r="CQ111" s="911"/>
      <c r="CR111" s="911"/>
      <c r="CS111" s="911"/>
      <c r="CT111" s="911"/>
      <c r="CU111" s="911"/>
      <c r="CV111" s="911"/>
      <c r="CW111" s="911"/>
      <c r="CX111" s="911"/>
      <c r="CY111" s="911"/>
      <c r="CZ111" s="911"/>
      <c r="DA111" s="911"/>
      <c r="DB111" s="911"/>
      <c r="DC111" s="911"/>
      <c r="DD111" s="911"/>
      <c r="DE111" s="911"/>
      <c r="DF111" s="912"/>
      <c r="DG111" s="913" t="s">
        <v>122</v>
      </c>
      <c r="DH111" s="914"/>
      <c r="DI111" s="914"/>
      <c r="DJ111" s="914"/>
      <c r="DK111" s="914"/>
      <c r="DL111" s="914" t="s">
        <v>122</v>
      </c>
      <c r="DM111" s="914"/>
      <c r="DN111" s="914"/>
      <c r="DO111" s="914"/>
      <c r="DP111" s="914"/>
      <c r="DQ111" s="914" t="s">
        <v>122</v>
      </c>
      <c r="DR111" s="914"/>
      <c r="DS111" s="914"/>
      <c r="DT111" s="914"/>
      <c r="DU111" s="914"/>
      <c r="DV111" s="915" t="s">
        <v>122</v>
      </c>
      <c r="DW111" s="915"/>
      <c r="DX111" s="915"/>
      <c r="DY111" s="915"/>
      <c r="DZ111" s="916"/>
    </row>
    <row r="112" spans="1:131" s="212" customFormat="1" ht="26.25" customHeight="1" x14ac:dyDescent="0.15">
      <c r="A112" s="940" t="s">
        <v>420</v>
      </c>
      <c r="B112" s="941"/>
      <c r="C112" s="911" t="s">
        <v>421</v>
      </c>
      <c r="D112" s="911"/>
      <c r="E112" s="911"/>
      <c r="F112" s="911"/>
      <c r="G112" s="911"/>
      <c r="H112" s="911"/>
      <c r="I112" s="911"/>
      <c r="J112" s="911"/>
      <c r="K112" s="911"/>
      <c r="L112" s="911"/>
      <c r="M112" s="911"/>
      <c r="N112" s="911"/>
      <c r="O112" s="911"/>
      <c r="P112" s="911"/>
      <c r="Q112" s="911"/>
      <c r="R112" s="911"/>
      <c r="S112" s="911"/>
      <c r="T112" s="911"/>
      <c r="U112" s="911"/>
      <c r="V112" s="911"/>
      <c r="W112" s="911"/>
      <c r="X112" s="911"/>
      <c r="Y112" s="911"/>
      <c r="Z112" s="912"/>
      <c r="AA112" s="946" t="s">
        <v>122</v>
      </c>
      <c r="AB112" s="947"/>
      <c r="AC112" s="947"/>
      <c r="AD112" s="947"/>
      <c r="AE112" s="948"/>
      <c r="AF112" s="949" t="s">
        <v>122</v>
      </c>
      <c r="AG112" s="947"/>
      <c r="AH112" s="947"/>
      <c r="AI112" s="947"/>
      <c r="AJ112" s="948"/>
      <c r="AK112" s="949" t="s">
        <v>122</v>
      </c>
      <c r="AL112" s="947"/>
      <c r="AM112" s="947"/>
      <c r="AN112" s="947"/>
      <c r="AO112" s="948"/>
      <c r="AP112" s="950" t="s">
        <v>122</v>
      </c>
      <c r="AQ112" s="951"/>
      <c r="AR112" s="951"/>
      <c r="AS112" s="951"/>
      <c r="AT112" s="952"/>
      <c r="AU112" s="896"/>
      <c r="AV112" s="897"/>
      <c r="AW112" s="897"/>
      <c r="AX112" s="897"/>
      <c r="AY112" s="897"/>
      <c r="AZ112" s="910" t="s">
        <v>422</v>
      </c>
      <c r="BA112" s="911"/>
      <c r="BB112" s="911"/>
      <c r="BC112" s="911"/>
      <c r="BD112" s="911"/>
      <c r="BE112" s="911"/>
      <c r="BF112" s="911"/>
      <c r="BG112" s="911"/>
      <c r="BH112" s="911"/>
      <c r="BI112" s="911"/>
      <c r="BJ112" s="911"/>
      <c r="BK112" s="911"/>
      <c r="BL112" s="911"/>
      <c r="BM112" s="911"/>
      <c r="BN112" s="911"/>
      <c r="BO112" s="911"/>
      <c r="BP112" s="912"/>
      <c r="BQ112" s="913">
        <v>7755865</v>
      </c>
      <c r="BR112" s="914"/>
      <c r="BS112" s="914"/>
      <c r="BT112" s="914"/>
      <c r="BU112" s="914"/>
      <c r="BV112" s="914">
        <v>7515336</v>
      </c>
      <c r="BW112" s="914"/>
      <c r="BX112" s="914"/>
      <c r="BY112" s="914"/>
      <c r="BZ112" s="914"/>
      <c r="CA112" s="914">
        <v>7414078</v>
      </c>
      <c r="CB112" s="914"/>
      <c r="CC112" s="914"/>
      <c r="CD112" s="914"/>
      <c r="CE112" s="914"/>
      <c r="CF112" s="908">
        <v>124.3</v>
      </c>
      <c r="CG112" s="909"/>
      <c r="CH112" s="909"/>
      <c r="CI112" s="909"/>
      <c r="CJ112" s="909"/>
      <c r="CK112" s="936"/>
      <c r="CL112" s="937"/>
      <c r="CM112" s="910" t="s">
        <v>423</v>
      </c>
      <c r="CN112" s="911"/>
      <c r="CO112" s="911"/>
      <c r="CP112" s="911"/>
      <c r="CQ112" s="911"/>
      <c r="CR112" s="911"/>
      <c r="CS112" s="911"/>
      <c r="CT112" s="911"/>
      <c r="CU112" s="911"/>
      <c r="CV112" s="911"/>
      <c r="CW112" s="911"/>
      <c r="CX112" s="911"/>
      <c r="CY112" s="911"/>
      <c r="CZ112" s="911"/>
      <c r="DA112" s="911"/>
      <c r="DB112" s="911"/>
      <c r="DC112" s="911"/>
      <c r="DD112" s="911"/>
      <c r="DE112" s="911"/>
      <c r="DF112" s="912"/>
      <c r="DG112" s="913" t="s">
        <v>122</v>
      </c>
      <c r="DH112" s="914"/>
      <c r="DI112" s="914"/>
      <c r="DJ112" s="914"/>
      <c r="DK112" s="914"/>
      <c r="DL112" s="914" t="s">
        <v>122</v>
      </c>
      <c r="DM112" s="914"/>
      <c r="DN112" s="914"/>
      <c r="DO112" s="914"/>
      <c r="DP112" s="914"/>
      <c r="DQ112" s="914" t="s">
        <v>122</v>
      </c>
      <c r="DR112" s="914"/>
      <c r="DS112" s="914"/>
      <c r="DT112" s="914"/>
      <c r="DU112" s="914"/>
      <c r="DV112" s="915" t="s">
        <v>122</v>
      </c>
      <c r="DW112" s="915"/>
      <c r="DX112" s="915"/>
      <c r="DY112" s="915"/>
      <c r="DZ112" s="916"/>
    </row>
    <row r="113" spans="1:130" s="212" customFormat="1" ht="26.25" customHeight="1" x14ac:dyDescent="0.15">
      <c r="A113" s="942"/>
      <c r="B113" s="943"/>
      <c r="C113" s="911" t="s">
        <v>424</v>
      </c>
      <c r="D113" s="911"/>
      <c r="E113" s="911"/>
      <c r="F113" s="911"/>
      <c r="G113" s="911"/>
      <c r="H113" s="911"/>
      <c r="I113" s="911"/>
      <c r="J113" s="911"/>
      <c r="K113" s="911"/>
      <c r="L113" s="911"/>
      <c r="M113" s="911"/>
      <c r="N113" s="911"/>
      <c r="O113" s="911"/>
      <c r="P113" s="911"/>
      <c r="Q113" s="911"/>
      <c r="R113" s="911"/>
      <c r="S113" s="911"/>
      <c r="T113" s="911"/>
      <c r="U113" s="911"/>
      <c r="V113" s="911"/>
      <c r="W113" s="911"/>
      <c r="X113" s="911"/>
      <c r="Y113" s="911"/>
      <c r="Z113" s="912"/>
      <c r="AA113" s="925">
        <v>752493</v>
      </c>
      <c r="AB113" s="926"/>
      <c r="AC113" s="926"/>
      <c r="AD113" s="926"/>
      <c r="AE113" s="927"/>
      <c r="AF113" s="928">
        <v>703359</v>
      </c>
      <c r="AG113" s="926"/>
      <c r="AH113" s="926"/>
      <c r="AI113" s="926"/>
      <c r="AJ113" s="927"/>
      <c r="AK113" s="928">
        <v>741019</v>
      </c>
      <c r="AL113" s="926"/>
      <c r="AM113" s="926"/>
      <c r="AN113" s="926"/>
      <c r="AO113" s="927"/>
      <c r="AP113" s="929">
        <v>12.4</v>
      </c>
      <c r="AQ113" s="930"/>
      <c r="AR113" s="930"/>
      <c r="AS113" s="930"/>
      <c r="AT113" s="931"/>
      <c r="AU113" s="896"/>
      <c r="AV113" s="897"/>
      <c r="AW113" s="897"/>
      <c r="AX113" s="897"/>
      <c r="AY113" s="897"/>
      <c r="AZ113" s="910" t="s">
        <v>425</v>
      </c>
      <c r="BA113" s="911"/>
      <c r="BB113" s="911"/>
      <c r="BC113" s="911"/>
      <c r="BD113" s="911"/>
      <c r="BE113" s="911"/>
      <c r="BF113" s="911"/>
      <c r="BG113" s="911"/>
      <c r="BH113" s="911"/>
      <c r="BI113" s="911"/>
      <c r="BJ113" s="911"/>
      <c r="BK113" s="911"/>
      <c r="BL113" s="911"/>
      <c r="BM113" s="911"/>
      <c r="BN113" s="911"/>
      <c r="BO113" s="911"/>
      <c r="BP113" s="912"/>
      <c r="BQ113" s="913">
        <v>134294</v>
      </c>
      <c r="BR113" s="914"/>
      <c r="BS113" s="914"/>
      <c r="BT113" s="914"/>
      <c r="BU113" s="914"/>
      <c r="BV113" s="914">
        <v>100346</v>
      </c>
      <c r="BW113" s="914"/>
      <c r="BX113" s="914"/>
      <c r="BY113" s="914"/>
      <c r="BZ113" s="914"/>
      <c r="CA113" s="914">
        <v>66208</v>
      </c>
      <c r="CB113" s="914"/>
      <c r="CC113" s="914"/>
      <c r="CD113" s="914"/>
      <c r="CE113" s="914"/>
      <c r="CF113" s="908">
        <v>1.1000000000000001</v>
      </c>
      <c r="CG113" s="909"/>
      <c r="CH113" s="909"/>
      <c r="CI113" s="909"/>
      <c r="CJ113" s="909"/>
      <c r="CK113" s="936"/>
      <c r="CL113" s="937"/>
      <c r="CM113" s="910" t="s">
        <v>426</v>
      </c>
      <c r="CN113" s="911"/>
      <c r="CO113" s="911"/>
      <c r="CP113" s="911"/>
      <c r="CQ113" s="911"/>
      <c r="CR113" s="911"/>
      <c r="CS113" s="911"/>
      <c r="CT113" s="911"/>
      <c r="CU113" s="911"/>
      <c r="CV113" s="911"/>
      <c r="CW113" s="911"/>
      <c r="CX113" s="911"/>
      <c r="CY113" s="911"/>
      <c r="CZ113" s="911"/>
      <c r="DA113" s="911"/>
      <c r="DB113" s="911"/>
      <c r="DC113" s="911"/>
      <c r="DD113" s="911"/>
      <c r="DE113" s="911"/>
      <c r="DF113" s="912"/>
      <c r="DG113" s="946" t="s">
        <v>122</v>
      </c>
      <c r="DH113" s="947"/>
      <c r="DI113" s="947"/>
      <c r="DJ113" s="947"/>
      <c r="DK113" s="948"/>
      <c r="DL113" s="949" t="s">
        <v>122</v>
      </c>
      <c r="DM113" s="947"/>
      <c r="DN113" s="947"/>
      <c r="DO113" s="947"/>
      <c r="DP113" s="948"/>
      <c r="DQ113" s="949" t="s">
        <v>122</v>
      </c>
      <c r="DR113" s="947"/>
      <c r="DS113" s="947"/>
      <c r="DT113" s="947"/>
      <c r="DU113" s="948"/>
      <c r="DV113" s="950" t="s">
        <v>122</v>
      </c>
      <c r="DW113" s="951"/>
      <c r="DX113" s="951"/>
      <c r="DY113" s="951"/>
      <c r="DZ113" s="952"/>
    </row>
    <row r="114" spans="1:130" s="212" customFormat="1" ht="26.25" customHeight="1" x14ac:dyDescent="0.15">
      <c r="A114" s="942"/>
      <c r="B114" s="943"/>
      <c r="C114" s="911" t="s">
        <v>427</v>
      </c>
      <c r="D114" s="911"/>
      <c r="E114" s="911"/>
      <c r="F114" s="911"/>
      <c r="G114" s="911"/>
      <c r="H114" s="911"/>
      <c r="I114" s="911"/>
      <c r="J114" s="911"/>
      <c r="K114" s="911"/>
      <c r="L114" s="911"/>
      <c r="M114" s="911"/>
      <c r="N114" s="911"/>
      <c r="O114" s="911"/>
      <c r="P114" s="911"/>
      <c r="Q114" s="911"/>
      <c r="R114" s="911"/>
      <c r="S114" s="911"/>
      <c r="T114" s="911"/>
      <c r="U114" s="911"/>
      <c r="V114" s="911"/>
      <c r="W114" s="911"/>
      <c r="X114" s="911"/>
      <c r="Y114" s="911"/>
      <c r="Z114" s="912"/>
      <c r="AA114" s="946">
        <v>50906</v>
      </c>
      <c r="AB114" s="947"/>
      <c r="AC114" s="947"/>
      <c r="AD114" s="947"/>
      <c r="AE114" s="948"/>
      <c r="AF114" s="949">
        <v>34421</v>
      </c>
      <c r="AG114" s="947"/>
      <c r="AH114" s="947"/>
      <c r="AI114" s="947"/>
      <c r="AJ114" s="948"/>
      <c r="AK114" s="949">
        <v>34413</v>
      </c>
      <c r="AL114" s="947"/>
      <c r="AM114" s="947"/>
      <c r="AN114" s="947"/>
      <c r="AO114" s="948"/>
      <c r="AP114" s="950">
        <v>0.6</v>
      </c>
      <c r="AQ114" s="951"/>
      <c r="AR114" s="951"/>
      <c r="AS114" s="951"/>
      <c r="AT114" s="952"/>
      <c r="AU114" s="896"/>
      <c r="AV114" s="897"/>
      <c r="AW114" s="897"/>
      <c r="AX114" s="897"/>
      <c r="AY114" s="897"/>
      <c r="AZ114" s="910" t="s">
        <v>428</v>
      </c>
      <c r="BA114" s="911"/>
      <c r="BB114" s="911"/>
      <c r="BC114" s="911"/>
      <c r="BD114" s="911"/>
      <c r="BE114" s="911"/>
      <c r="BF114" s="911"/>
      <c r="BG114" s="911"/>
      <c r="BH114" s="911"/>
      <c r="BI114" s="911"/>
      <c r="BJ114" s="911"/>
      <c r="BK114" s="911"/>
      <c r="BL114" s="911"/>
      <c r="BM114" s="911"/>
      <c r="BN114" s="911"/>
      <c r="BO114" s="911"/>
      <c r="BP114" s="912"/>
      <c r="BQ114" s="913">
        <v>513117</v>
      </c>
      <c r="BR114" s="914"/>
      <c r="BS114" s="914"/>
      <c r="BT114" s="914"/>
      <c r="BU114" s="914"/>
      <c r="BV114" s="914">
        <v>514624</v>
      </c>
      <c r="BW114" s="914"/>
      <c r="BX114" s="914"/>
      <c r="BY114" s="914"/>
      <c r="BZ114" s="914"/>
      <c r="CA114" s="914">
        <v>674831</v>
      </c>
      <c r="CB114" s="914"/>
      <c r="CC114" s="914"/>
      <c r="CD114" s="914"/>
      <c r="CE114" s="914"/>
      <c r="CF114" s="908">
        <v>11.3</v>
      </c>
      <c r="CG114" s="909"/>
      <c r="CH114" s="909"/>
      <c r="CI114" s="909"/>
      <c r="CJ114" s="909"/>
      <c r="CK114" s="936"/>
      <c r="CL114" s="937"/>
      <c r="CM114" s="910" t="s">
        <v>429</v>
      </c>
      <c r="CN114" s="911"/>
      <c r="CO114" s="911"/>
      <c r="CP114" s="911"/>
      <c r="CQ114" s="911"/>
      <c r="CR114" s="911"/>
      <c r="CS114" s="911"/>
      <c r="CT114" s="911"/>
      <c r="CU114" s="911"/>
      <c r="CV114" s="911"/>
      <c r="CW114" s="911"/>
      <c r="CX114" s="911"/>
      <c r="CY114" s="911"/>
      <c r="CZ114" s="911"/>
      <c r="DA114" s="911"/>
      <c r="DB114" s="911"/>
      <c r="DC114" s="911"/>
      <c r="DD114" s="911"/>
      <c r="DE114" s="911"/>
      <c r="DF114" s="912"/>
      <c r="DG114" s="946" t="s">
        <v>122</v>
      </c>
      <c r="DH114" s="947"/>
      <c r="DI114" s="947"/>
      <c r="DJ114" s="947"/>
      <c r="DK114" s="948"/>
      <c r="DL114" s="949" t="s">
        <v>122</v>
      </c>
      <c r="DM114" s="947"/>
      <c r="DN114" s="947"/>
      <c r="DO114" s="947"/>
      <c r="DP114" s="948"/>
      <c r="DQ114" s="949" t="s">
        <v>122</v>
      </c>
      <c r="DR114" s="947"/>
      <c r="DS114" s="947"/>
      <c r="DT114" s="947"/>
      <c r="DU114" s="948"/>
      <c r="DV114" s="950" t="s">
        <v>122</v>
      </c>
      <c r="DW114" s="951"/>
      <c r="DX114" s="951"/>
      <c r="DY114" s="951"/>
      <c r="DZ114" s="952"/>
    </row>
    <row r="115" spans="1:130" s="212" customFormat="1" ht="26.25" customHeight="1" x14ac:dyDescent="0.15">
      <c r="A115" s="942"/>
      <c r="B115" s="943"/>
      <c r="C115" s="911" t="s">
        <v>430</v>
      </c>
      <c r="D115" s="911"/>
      <c r="E115" s="911"/>
      <c r="F115" s="911"/>
      <c r="G115" s="911"/>
      <c r="H115" s="911"/>
      <c r="I115" s="911"/>
      <c r="J115" s="911"/>
      <c r="K115" s="911"/>
      <c r="L115" s="911"/>
      <c r="M115" s="911"/>
      <c r="N115" s="911"/>
      <c r="O115" s="911"/>
      <c r="P115" s="911"/>
      <c r="Q115" s="911"/>
      <c r="R115" s="911"/>
      <c r="S115" s="911"/>
      <c r="T115" s="911"/>
      <c r="U115" s="911"/>
      <c r="V115" s="911"/>
      <c r="W115" s="911"/>
      <c r="X115" s="911"/>
      <c r="Y115" s="911"/>
      <c r="Z115" s="912"/>
      <c r="AA115" s="925" t="s">
        <v>122</v>
      </c>
      <c r="AB115" s="926"/>
      <c r="AC115" s="926"/>
      <c r="AD115" s="926"/>
      <c r="AE115" s="927"/>
      <c r="AF115" s="928" t="s">
        <v>122</v>
      </c>
      <c r="AG115" s="926"/>
      <c r="AH115" s="926"/>
      <c r="AI115" s="926"/>
      <c r="AJ115" s="927"/>
      <c r="AK115" s="928" t="s">
        <v>122</v>
      </c>
      <c r="AL115" s="926"/>
      <c r="AM115" s="926"/>
      <c r="AN115" s="926"/>
      <c r="AO115" s="927"/>
      <c r="AP115" s="929" t="s">
        <v>122</v>
      </c>
      <c r="AQ115" s="930"/>
      <c r="AR115" s="930"/>
      <c r="AS115" s="930"/>
      <c r="AT115" s="931"/>
      <c r="AU115" s="896"/>
      <c r="AV115" s="897"/>
      <c r="AW115" s="897"/>
      <c r="AX115" s="897"/>
      <c r="AY115" s="897"/>
      <c r="AZ115" s="910" t="s">
        <v>431</v>
      </c>
      <c r="BA115" s="911"/>
      <c r="BB115" s="911"/>
      <c r="BC115" s="911"/>
      <c r="BD115" s="911"/>
      <c r="BE115" s="911"/>
      <c r="BF115" s="911"/>
      <c r="BG115" s="911"/>
      <c r="BH115" s="911"/>
      <c r="BI115" s="911"/>
      <c r="BJ115" s="911"/>
      <c r="BK115" s="911"/>
      <c r="BL115" s="911"/>
      <c r="BM115" s="911"/>
      <c r="BN115" s="911"/>
      <c r="BO115" s="911"/>
      <c r="BP115" s="912"/>
      <c r="BQ115" s="913">
        <v>558848</v>
      </c>
      <c r="BR115" s="914"/>
      <c r="BS115" s="914"/>
      <c r="BT115" s="914"/>
      <c r="BU115" s="914"/>
      <c r="BV115" s="914">
        <v>279847</v>
      </c>
      <c r="BW115" s="914"/>
      <c r="BX115" s="914"/>
      <c r="BY115" s="914"/>
      <c r="BZ115" s="914"/>
      <c r="CA115" s="914">
        <v>279609</v>
      </c>
      <c r="CB115" s="914"/>
      <c r="CC115" s="914"/>
      <c r="CD115" s="914"/>
      <c r="CE115" s="914"/>
      <c r="CF115" s="908">
        <v>4.7</v>
      </c>
      <c r="CG115" s="909"/>
      <c r="CH115" s="909"/>
      <c r="CI115" s="909"/>
      <c r="CJ115" s="909"/>
      <c r="CK115" s="936"/>
      <c r="CL115" s="937"/>
      <c r="CM115" s="910" t="s">
        <v>432</v>
      </c>
      <c r="CN115" s="911"/>
      <c r="CO115" s="911"/>
      <c r="CP115" s="911"/>
      <c r="CQ115" s="911"/>
      <c r="CR115" s="911"/>
      <c r="CS115" s="911"/>
      <c r="CT115" s="911"/>
      <c r="CU115" s="911"/>
      <c r="CV115" s="911"/>
      <c r="CW115" s="911"/>
      <c r="CX115" s="911"/>
      <c r="CY115" s="911"/>
      <c r="CZ115" s="911"/>
      <c r="DA115" s="911"/>
      <c r="DB115" s="911"/>
      <c r="DC115" s="911"/>
      <c r="DD115" s="911"/>
      <c r="DE115" s="911"/>
      <c r="DF115" s="912"/>
      <c r="DG115" s="946" t="s">
        <v>122</v>
      </c>
      <c r="DH115" s="947"/>
      <c r="DI115" s="947"/>
      <c r="DJ115" s="947"/>
      <c r="DK115" s="948"/>
      <c r="DL115" s="949">
        <v>217706</v>
      </c>
      <c r="DM115" s="947"/>
      <c r="DN115" s="947"/>
      <c r="DO115" s="947"/>
      <c r="DP115" s="948"/>
      <c r="DQ115" s="949">
        <v>157706</v>
      </c>
      <c r="DR115" s="947"/>
      <c r="DS115" s="947"/>
      <c r="DT115" s="947"/>
      <c r="DU115" s="948"/>
      <c r="DV115" s="950">
        <v>2.6</v>
      </c>
      <c r="DW115" s="951"/>
      <c r="DX115" s="951"/>
      <c r="DY115" s="951"/>
      <c r="DZ115" s="952"/>
    </row>
    <row r="116" spans="1:130" s="212" customFormat="1" ht="26.25" customHeight="1" x14ac:dyDescent="0.15">
      <c r="A116" s="944"/>
      <c r="B116" s="945"/>
      <c r="C116" s="953" t="s">
        <v>433</v>
      </c>
      <c r="D116" s="953"/>
      <c r="E116" s="953"/>
      <c r="F116" s="953"/>
      <c r="G116" s="953"/>
      <c r="H116" s="953"/>
      <c r="I116" s="953"/>
      <c r="J116" s="953"/>
      <c r="K116" s="953"/>
      <c r="L116" s="953"/>
      <c r="M116" s="953"/>
      <c r="N116" s="953"/>
      <c r="O116" s="953"/>
      <c r="P116" s="953"/>
      <c r="Q116" s="953"/>
      <c r="R116" s="953"/>
      <c r="S116" s="953"/>
      <c r="T116" s="953"/>
      <c r="U116" s="953"/>
      <c r="V116" s="953"/>
      <c r="W116" s="953"/>
      <c r="X116" s="953"/>
      <c r="Y116" s="953"/>
      <c r="Z116" s="954"/>
      <c r="AA116" s="946" t="s">
        <v>122</v>
      </c>
      <c r="AB116" s="947"/>
      <c r="AC116" s="947"/>
      <c r="AD116" s="947"/>
      <c r="AE116" s="948"/>
      <c r="AF116" s="949" t="s">
        <v>122</v>
      </c>
      <c r="AG116" s="947"/>
      <c r="AH116" s="947"/>
      <c r="AI116" s="947"/>
      <c r="AJ116" s="948"/>
      <c r="AK116" s="949" t="s">
        <v>122</v>
      </c>
      <c r="AL116" s="947"/>
      <c r="AM116" s="947"/>
      <c r="AN116" s="947"/>
      <c r="AO116" s="948"/>
      <c r="AP116" s="950" t="s">
        <v>122</v>
      </c>
      <c r="AQ116" s="951"/>
      <c r="AR116" s="951"/>
      <c r="AS116" s="951"/>
      <c r="AT116" s="952"/>
      <c r="AU116" s="896"/>
      <c r="AV116" s="897"/>
      <c r="AW116" s="897"/>
      <c r="AX116" s="897"/>
      <c r="AY116" s="897"/>
      <c r="AZ116" s="955" t="s">
        <v>434</v>
      </c>
      <c r="BA116" s="956"/>
      <c r="BB116" s="956"/>
      <c r="BC116" s="956"/>
      <c r="BD116" s="956"/>
      <c r="BE116" s="956"/>
      <c r="BF116" s="956"/>
      <c r="BG116" s="956"/>
      <c r="BH116" s="956"/>
      <c r="BI116" s="956"/>
      <c r="BJ116" s="956"/>
      <c r="BK116" s="956"/>
      <c r="BL116" s="956"/>
      <c r="BM116" s="956"/>
      <c r="BN116" s="956"/>
      <c r="BO116" s="956"/>
      <c r="BP116" s="957"/>
      <c r="BQ116" s="913" t="s">
        <v>122</v>
      </c>
      <c r="BR116" s="914"/>
      <c r="BS116" s="914"/>
      <c r="BT116" s="914"/>
      <c r="BU116" s="914"/>
      <c r="BV116" s="914" t="s">
        <v>122</v>
      </c>
      <c r="BW116" s="914"/>
      <c r="BX116" s="914"/>
      <c r="BY116" s="914"/>
      <c r="BZ116" s="914"/>
      <c r="CA116" s="914" t="s">
        <v>122</v>
      </c>
      <c r="CB116" s="914"/>
      <c r="CC116" s="914"/>
      <c r="CD116" s="914"/>
      <c r="CE116" s="914"/>
      <c r="CF116" s="908" t="s">
        <v>122</v>
      </c>
      <c r="CG116" s="909"/>
      <c r="CH116" s="909"/>
      <c r="CI116" s="909"/>
      <c r="CJ116" s="909"/>
      <c r="CK116" s="936"/>
      <c r="CL116" s="937"/>
      <c r="CM116" s="910" t="s">
        <v>435</v>
      </c>
      <c r="CN116" s="911"/>
      <c r="CO116" s="911"/>
      <c r="CP116" s="911"/>
      <c r="CQ116" s="911"/>
      <c r="CR116" s="911"/>
      <c r="CS116" s="911"/>
      <c r="CT116" s="911"/>
      <c r="CU116" s="911"/>
      <c r="CV116" s="911"/>
      <c r="CW116" s="911"/>
      <c r="CX116" s="911"/>
      <c r="CY116" s="911"/>
      <c r="CZ116" s="911"/>
      <c r="DA116" s="911"/>
      <c r="DB116" s="911"/>
      <c r="DC116" s="911"/>
      <c r="DD116" s="911"/>
      <c r="DE116" s="911"/>
      <c r="DF116" s="912"/>
      <c r="DG116" s="946" t="s">
        <v>122</v>
      </c>
      <c r="DH116" s="947"/>
      <c r="DI116" s="947"/>
      <c r="DJ116" s="947"/>
      <c r="DK116" s="948"/>
      <c r="DL116" s="949" t="s">
        <v>122</v>
      </c>
      <c r="DM116" s="947"/>
      <c r="DN116" s="947"/>
      <c r="DO116" s="947"/>
      <c r="DP116" s="948"/>
      <c r="DQ116" s="949" t="s">
        <v>122</v>
      </c>
      <c r="DR116" s="947"/>
      <c r="DS116" s="947"/>
      <c r="DT116" s="947"/>
      <c r="DU116" s="948"/>
      <c r="DV116" s="950" t="s">
        <v>122</v>
      </c>
      <c r="DW116" s="951"/>
      <c r="DX116" s="951"/>
      <c r="DY116" s="951"/>
      <c r="DZ116" s="952"/>
    </row>
    <row r="117" spans="1:130" s="212" customFormat="1" ht="26.25" customHeight="1" x14ac:dyDescent="0.15">
      <c r="A117" s="900" t="s">
        <v>178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65" t="s">
        <v>436</v>
      </c>
      <c r="Z117" s="882"/>
      <c r="AA117" s="966">
        <v>2098941</v>
      </c>
      <c r="AB117" s="967"/>
      <c r="AC117" s="967"/>
      <c r="AD117" s="967"/>
      <c r="AE117" s="968"/>
      <c r="AF117" s="969">
        <v>2115904</v>
      </c>
      <c r="AG117" s="967"/>
      <c r="AH117" s="967"/>
      <c r="AI117" s="967"/>
      <c r="AJ117" s="968"/>
      <c r="AK117" s="969">
        <v>2116298</v>
      </c>
      <c r="AL117" s="967"/>
      <c r="AM117" s="967"/>
      <c r="AN117" s="967"/>
      <c r="AO117" s="968"/>
      <c r="AP117" s="970"/>
      <c r="AQ117" s="971"/>
      <c r="AR117" s="971"/>
      <c r="AS117" s="971"/>
      <c r="AT117" s="972"/>
      <c r="AU117" s="896"/>
      <c r="AV117" s="897"/>
      <c r="AW117" s="897"/>
      <c r="AX117" s="897"/>
      <c r="AY117" s="897"/>
      <c r="AZ117" s="962" t="s">
        <v>437</v>
      </c>
      <c r="BA117" s="963"/>
      <c r="BB117" s="963"/>
      <c r="BC117" s="963"/>
      <c r="BD117" s="963"/>
      <c r="BE117" s="963"/>
      <c r="BF117" s="963"/>
      <c r="BG117" s="963"/>
      <c r="BH117" s="963"/>
      <c r="BI117" s="963"/>
      <c r="BJ117" s="963"/>
      <c r="BK117" s="963"/>
      <c r="BL117" s="963"/>
      <c r="BM117" s="963"/>
      <c r="BN117" s="963"/>
      <c r="BO117" s="963"/>
      <c r="BP117" s="964"/>
      <c r="BQ117" s="913" t="s">
        <v>122</v>
      </c>
      <c r="BR117" s="914"/>
      <c r="BS117" s="914"/>
      <c r="BT117" s="914"/>
      <c r="BU117" s="914"/>
      <c r="BV117" s="914" t="s">
        <v>122</v>
      </c>
      <c r="BW117" s="914"/>
      <c r="BX117" s="914"/>
      <c r="BY117" s="914"/>
      <c r="BZ117" s="914"/>
      <c r="CA117" s="914" t="s">
        <v>122</v>
      </c>
      <c r="CB117" s="914"/>
      <c r="CC117" s="914"/>
      <c r="CD117" s="914"/>
      <c r="CE117" s="914"/>
      <c r="CF117" s="908" t="s">
        <v>122</v>
      </c>
      <c r="CG117" s="909"/>
      <c r="CH117" s="909"/>
      <c r="CI117" s="909"/>
      <c r="CJ117" s="909"/>
      <c r="CK117" s="936"/>
      <c r="CL117" s="937"/>
      <c r="CM117" s="910" t="s">
        <v>438</v>
      </c>
      <c r="CN117" s="911"/>
      <c r="CO117" s="911"/>
      <c r="CP117" s="911"/>
      <c r="CQ117" s="911"/>
      <c r="CR117" s="911"/>
      <c r="CS117" s="911"/>
      <c r="CT117" s="911"/>
      <c r="CU117" s="911"/>
      <c r="CV117" s="911"/>
      <c r="CW117" s="911"/>
      <c r="CX117" s="911"/>
      <c r="CY117" s="911"/>
      <c r="CZ117" s="911"/>
      <c r="DA117" s="911"/>
      <c r="DB117" s="911"/>
      <c r="DC117" s="911"/>
      <c r="DD117" s="911"/>
      <c r="DE117" s="911"/>
      <c r="DF117" s="912"/>
      <c r="DG117" s="946" t="s">
        <v>122</v>
      </c>
      <c r="DH117" s="947"/>
      <c r="DI117" s="947"/>
      <c r="DJ117" s="947"/>
      <c r="DK117" s="948"/>
      <c r="DL117" s="949" t="s">
        <v>122</v>
      </c>
      <c r="DM117" s="947"/>
      <c r="DN117" s="947"/>
      <c r="DO117" s="947"/>
      <c r="DP117" s="948"/>
      <c r="DQ117" s="949" t="s">
        <v>122</v>
      </c>
      <c r="DR117" s="947"/>
      <c r="DS117" s="947"/>
      <c r="DT117" s="947"/>
      <c r="DU117" s="948"/>
      <c r="DV117" s="950" t="s">
        <v>122</v>
      </c>
      <c r="DW117" s="951"/>
      <c r="DX117" s="951"/>
      <c r="DY117" s="951"/>
      <c r="DZ117" s="952"/>
    </row>
    <row r="118" spans="1:130" s="212" customFormat="1" ht="26.25" customHeight="1" x14ac:dyDescent="0.15">
      <c r="A118" s="900" t="s">
        <v>412</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409</v>
      </c>
      <c r="AB118" s="881"/>
      <c r="AC118" s="881"/>
      <c r="AD118" s="881"/>
      <c r="AE118" s="882"/>
      <c r="AF118" s="880" t="s">
        <v>410</v>
      </c>
      <c r="AG118" s="881"/>
      <c r="AH118" s="881"/>
      <c r="AI118" s="881"/>
      <c r="AJ118" s="882"/>
      <c r="AK118" s="880" t="s">
        <v>295</v>
      </c>
      <c r="AL118" s="881"/>
      <c r="AM118" s="881"/>
      <c r="AN118" s="881"/>
      <c r="AO118" s="882"/>
      <c r="AP118" s="958" t="s">
        <v>411</v>
      </c>
      <c r="AQ118" s="959"/>
      <c r="AR118" s="959"/>
      <c r="AS118" s="959"/>
      <c r="AT118" s="960"/>
      <c r="AU118" s="896"/>
      <c r="AV118" s="897"/>
      <c r="AW118" s="897"/>
      <c r="AX118" s="897"/>
      <c r="AY118" s="897"/>
      <c r="AZ118" s="961" t="s">
        <v>439</v>
      </c>
      <c r="BA118" s="953"/>
      <c r="BB118" s="953"/>
      <c r="BC118" s="953"/>
      <c r="BD118" s="953"/>
      <c r="BE118" s="953"/>
      <c r="BF118" s="953"/>
      <c r="BG118" s="953"/>
      <c r="BH118" s="953"/>
      <c r="BI118" s="953"/>
      <c r="BJ118" s="953"/>
      <c r="BK118" s="953"/>
      <c r="BL118" s="953"/>
      <c r="BM118" s="953"/>
      <c r="BN118" s="953"/>
      <c r="BO118" s="953"/>
      <c r="BP118" s="954"/>
      <c r="BQ118" s="987" t="s">
        <v>122</v>
      </c>
      <c r="BR118" s="988"/>
      <c r="BS118" s="988"/>
      <c r="BT118" s="988"/>
      <c r="BU118" s="988"/>
      <c r="BV118" s="988" t="s">
        <v>122</v>
      </c>
      <c r="BW118" s="988"/>
      <c r="BX118" s="988"/>
      <c r="BY118" s="988"/>
      <c r="BZ118" s="988"/>
      <c r="CA118" s="988" t="s">
        <v>122</v>
      </c>
      <c r="CB118" s="988"/>
      <c r="CC118" s="988"/>
      <c r="CD118" s="988"/>
      <c r="CE118" s="988"/>
      <c r="CF118" s="908" t="s">
        <v>122</v>
      </c>
      <c r="CG118" s="909"/>
      <c r="CH118" s="909"/>
      <c r="CI118" s="909"/>
      <c r="CJ118" s="909"/>
      <c r="CK118" s="936"/>
      <c r="CL118" s="937"/>
      <c r="CM118" s="910" t="s">
        <v>440</v>
      </c>
      <c r="CN118" s="911"/>
      <c r="CO118" s="911"/>
      <c r="CP118" s="911"/>
      <c r="CQ118" s="911"/>
      <c r="CR118" s="911"/>
      <c r="CS118" s="911"/>
      <c r="CT118" s="911"/>
      <c r="CU118" s="911"/>
      <c r="CV118" s="911"/>
      <c r="CW118" s="911"/>
      <c r="CX118" s="911"/>
      <c r="CY118" s="911"/>
      <c r="CZ118" s="911"/>
      <c r="DA118" s="911"/>
      <c r="DB118" s="911"/>
      <c r="DC118" s="911"/>
      <c r="DD118" s="911"/>
      <c r="DE118" s="911"/>
      <c r="DF118" s="912"/>
      <c r="DG118" s="946" t="s">
        <v>122</v>
      </c>
      <c r="DH118" s="947"/>
      <c r="DI118" s="947"/>
      <c r="DJ118" s="947"/>
      <c r="DK118" s="948"/>
      <c r="DL118" s="949" t="s">
        <v>122</v>
      </c>
      <c r="DM118" s="947"/>
      <c r="DN118" s="947"/>
      <c r="DO118" s="947"/>
      <c r="DP118" s="948"/>
      <c r="DQ118" s="949" t="s">
        <v>122</v>
      </c>
      <c r="DR118" s="947"/>
      <c r="DS118" s="947"/>
      <c r="DT118" s="947"/>
      <c r="DU118" s="948"/>
      <c r="DV118" s="950" t="s">
        <v>122</v>
      </c>
      <c r="DW118" s="951"/>
      <c r="DX118" s="951"/>
      <c r="DY118" s="951"/>
      <c r="DZ118" s="952"/>
    </row>
    <row r="119" spans="1:130" s="212" customFormat="1" ht="26.25" customHeight="1" x14ac:dyDescent="0.15">
      <c r="A119" s="1044" t="s">
        <v>415</v>
      </c>
      <c r="B119" s="935"/>
      <c r="C119" s="917" t="s">
        <v>416</v>
      </c>
      <c r="D119" s="885"/>
      <c r="E119" s="885"/>
      <c r="F119" s="885"/>
      <c r="G119" s="885"/>
      <c r="H119" s="885"/>
      <c r="I119" s="885"/>
      <c r="J119" s="885"/>
      <c r="K119" s="885"/>
      <c r="L119" s="885"/>
      <c r="M119" s="885"/>
      <c r="N119" s="885"/>
      <c r="O119" s="885"/>
      <c r="P119" s="885"/>
      <c r="Q119" s="885"/>
      <c r="R119" s="885"/>
      <c r="S119" s="885"/>
      <c r="T119" s="885"/>
      <c r="U119" s="885"/>
      <c r="V119" s="885"/>
      <c r="W119" s="885"/>
      <c r="X119" s="885"/>
      <c r="Y119" s="885"/>
      <c r="Z119" s="886"/>
      <c r="AA119" s="887" t="s">
        <v>122</v>
      </c>
      <c r="AB119" s="888"/>
      <c r="AC119" s="888"/>
      <c r="AD119" s="888"/>
      <c r="AE119" s="889"/>
      <c r="AF119" s="890" t="s">
        <v>122</v>
      </c>
      <c r="AG119" s="888"/>
      <c r="AH119" s="888"/>
      <c r="AI119" s="888"/>
      <c r="AJ119" s="889"/>
      <c r="AK119" s="890" t="s">
        <v>122</v>
      </c>
      <c r="AL119" s="888"/>
      <c r="AM119" s="888"/>
      <c r="AN119" s="888"/>
      <c r="AO119" s="889"/>
      <c r="AP119" s="891" t="s">
        <v>122</v>
      </c>
      <c r="AQ119" s="892"/>
      <c r="AR119" s="892"/>
      <c r="AS119" s="892"/>
      <c r="AT119" s="893"/>
      <c r="AU119" s="898"/>
      <c r="AV119" s="899"/>
      <c r="AW119" s="899"/>
      <c r="AX119" s="899"/>
      <c r="AY119" s="899"/>
      <c r="AZ119" s="235" t="s">
        <v>178</v>
      </c>
      <c r="BA119" s="235"/>
      <c r="BB119" s="235"/>
      <c r="BC119" s="235"/>
      <c r="BD119" s="235"/>
      <c r="BE119" s="235"/>
      <c r="BF119" s="235"/>
      <c r="BG119" s="235"/>
      <c r="BH119" s="235"/>
      <c r="BI119" s="235"/>
      <c r="BJ119" s="235"/>
      <c r="BK119" s="235"/>
      <c r="BL119" s="235"/>
      <c r="BM119" s="235"/>
      <c r="BN119" s="235"/>
      <c r="BO119" s="965" t="s">
        <v>441</v>
      </c>
      <c r="BP119" s="993"/>
      <c r="BQ119" s="987">
        <v>24698760</v>
      </c>
      <c r="BR119" s="988"/>
      <c r="BS119" s="988"/>
      <c r="BT119" s="988"/>
      <c r="BU119" s="988"/>
      <c r="BV119" s="988">
        <v>24205667</v>
      </c>
      <c r="BW119" s="988"/>
      <c r="BX119" s="988"/>
      <c r="BY119" s="988"/>
      <c r="BZ119" s="988"/>
      <c r="CA119" s="988">
        <v>25495192</v>
      </c>
      <c r="CB119" s="988"/>
      <c r="CC119" s="988"/>
      <c r="CD119" s="988"/>
      <c r="CE119" s="988"/>
      <c r="CF119" s="989"/>
      <c r="CG119" s="990"/>
      <c r="CH119" s="990"/>
      <c r="CI119" s="990"/>
      <c r="CJ119" s="991"/>
      <c r="CK119" s="938"/>
      <c r="CL119" s="939"/>
      <c r="CM119" s="961" t="s">
        <v>442</v>
      </c>
      <c r="CN119" s="953"/>
      <c r="CO119" s="953"/>
      <c r="CP119" s="953"/>
      <c r="CQ119" s="953"/>
      <c r="CR119" s="953"/>
      <c r="CS119" s="953"/>
      <c r="CT119" s="953"/>
      <c r="CU119" s="953"/>
      <c r="CV119" s="953"/>
      <c r="CW119" s="953"/>
      <c r="CX119" s="953"/>
      <c r="CY119" s="953"/>
      <c r="CZ119" s="953"/>
      <c r="DA119" s="953"/>
      <c r="DB119" s="953"/>
      <c r="DC119" s="953"/>
      <c r="DD119" s="953"/>
      <c r="DE119" s="953"/>
      <c r="DF119" s="954"/>
      <c r="DG119" s="992" t="s">
        <v>122</v>
      </c>
      <c r="DH119" s="974"/>
      <c r="DI119" s="974"/>
      <c r="DJ119" s="974"/>
      <c r="DK119" s="975"/>
      <c r="DL119" s="973" t="s">
        <v>122</v>
      </c>
      <c r="DM119" s="974"/>
      <c r="DN119" s="974"/>
      <c r="DO119" s="974"/>
      <c r="DP119" s="975"/>
      <c r="DQ119" s="973" t="s">
        <v>122</v>
      </c>
      <c r="DR119" s="974"/>
      <c r="DS119" s="974"/>
      <c r="DT119" s="974"/>
      <c r="DU119" s="975"/>
      <c r="DV119" s="976" t="s">
        <v>122</v>
      </c>
      <c r="DW119" s="977"/>
      <c r="DX119" s="977"/>
      <c r="DY119" s="977"/>
      <c r="DZ119" s="978"/>
    </row>
    <row r="120" spans="1:130" s="212" customFormat="1" ht="26.25" customHeight="1" x14ac:dyDescent="0.15">
      <c r="A120" s="1045"/>
      <c r="B120" s="937"/>
      <c r="C120" s="910" t="s">
        <v>419</v>
      </c>
      <c r="D120" s="911"/>
      <c r="E120" s="911"/>
      <c r="F120" s="911"/>
      <c r="G120" s="911"/>
      <c r="H120" s="911"/>
      <c r="I120" s="911"/>
      <c r="J120" s="911"/>
      <c r="K120" s="911"/>
      <c r="L120" s="911"/>
      <c r="M120" s="911"/>
      <c r="N120" s="911"/>
      <c r="O120" s="911"/>
      <c r="P120" s="911"/>
      <c r="Q120" s="911"/>
      <c r="R120" s="911"/>
      <c r="S120" s="911"/>
      <c r="T120" s="911"/>
      <c r="U120" s="911"/>
      <c r="V120" s="911"/>
      <c r="W120" s="911"/>
      <c r="X120" s="911"/>
      <c r="Y120" s="911"/>
      <c r="Z120" s="912"/>
      <c r="AA120" s="946" t="s">
        <v>122</v>
      </c>
      <c r="AB120" s="947"/>
      <c r="AC120" s="947"/>
      <c r="AD120" s="947"/>
      <c r="AE120" s="948"/>
      <c r="AF120" s="949" t="s">
        <v>122</v>
      </c>
      <c r="AG120" s="947"/>
      <c r="AH120" s="947"/>
      <c r="AI120" s="947"/>
      <c r="AJ120" s="948"/>
      <c r="AK120" s="949" t="s">
        <v>122</v>
      </c>
      <c r="AL120" s="947"/>
      <c r="AM120" s="947"/>
      <c r="AN120" s="947"/>
      <c r="AO120" s="948"/>
      <c r="AP120" s="950" t="s">
        <v>122</v>
      </c>
      <c r="AQ120" s="951"/>
      <c r="AR120" s="951"/>
      <c r="AS120" s="951"/>
      <c r="AT120" s="952"/>
      <c r="AU120" s="979" t="s">
        <v>443</v>
      </c>
      <c r="AV120" s="980"/>
      <c r="AW120" s="980"/>
      <c r="AX120" s="980"/>
      <c r="AY120" s="981"/>
      <c r="AZ120" s="917" t="s">
        <v>444</v>
      </c>
      <c r="BA120" s="885"/>
      <c r="BB120" s="885"/>
      <c r="BC120" s="885"/>
      <c r="BD120" s="885"/>
      <c r="BE120" s="885"/>
      <c r="BF120" s="885"/>
      <c r="BG120" s="885"/>
      <c r="BH120" s="885"/>
      <c r="BI120" s="885"/>
      <c r="BJ120" s="885"/>
      <c r="BK120" s="885"/>
      <c r="BL120" s="885"/>
      <c r="BM120" s="885"/>
      <c r="BN120" s="885"/>
      <c r="BO120" s="885"/>
      <c r="BP120" s="886"/>
      <c r="BQ120" s="918">
        <v>4125390</v>
      </c>
      <c r="BR120" s="919"/>
      <c r="BS120" s="919"/>
      <c r="BT120" s="919"/>
      <c r="BU120" s="919"/>
      <c r="BV120" s="919">
        <v>4866271</v>
      </c>
      <c r="BW120" s="919"/>
      <c r="BX120" s="919"/>
      <c r="BY120" s="919"/>
      <c r="BZ120" s="919"/>
      <c r="CA120" s="919">
        <v>5093025</v>
      </c>
      <c r="CB120" s="919"/>
      <c r="CC120" s="919"/>
      <c r="CD120" s="919"/>
      <c r="CE120" s="919"/>
      <c r="CF120" s="932">
        <v>85.4</v>
      </c>
      <c r="CG120" s="933"/>
      <c r="CH120" s="933"/>
      <c r="CI120" s="933"/>
      <c r="CJ120" s="933"/>
      <c r="CK120" s="994" t="s">
        <v>445</v>
      </c>
      <c r="CL120" s="995"/>
      <c r="CM120" s="995"/>
      <c r="CN120" s="995"/>
      <c r="CO120" s="996"/>
      <c r="CP120" s="1002" t="s">
        <v>392</v>
      </c>
      <c r="CQ120" s="1003"/>
      <c r="CR120" s="1003"/>
      <c r="CS120" s="1003"/>
      <c r="CT120" s="1003"/>
      <c r="CU120" s="1003"/>
      <c r="CV120" s="1003"/>
      <c r="CW120" s="1003"/>
      <c r="CX120" s="1003"/>
      <c r="CY120" s="1003"/>
      <c r="CZ120" s="1003"/>
      <c r="DA120" s="1003"/>
      <c r="DB120" s="1003"/>
      <c r="DC120" s="1003"/>
      <c r="DD120" s="1003"/>
      <c r="DE120" s="1003"/>
      <c r="DF120" s="1004"/>
      <c r="DG120" s="918">
        <v>6285072</v>
      </c>
      <c r="DH120" s="919"/>
      <c r="DI120" s="919"/>
      <c r="DJ120" s="919"/>
      <c r="DK120" s="919"/>
      <c r="DL120" s="919">
        <v>6145991</v>
      </c>
      <c r="DM120" s="919"/>
      <c r="DN120" s="919"/>
      <c r="DO120" s="919"/>
      <c r="DP120" s="919"/>
      <c r="DQ120" s="919">
        <v>6066724</v>
      </c>
      <c r="DR120" s="919"/>
      <c r="DS120" s="919"/>
      <c r="DT120" s="919"/>
      <c r="DU120" s="919"/>
      <c r="DV120" s="920">
        <v>101.7</v>
      </c>
      <c r="DW120" s="920"/>
      <c r="DX120" s="920"/>
      <c r="DY120" s="920"/>
      <c r="DZ120" s="921"/>
    </row>
    <row r="121" spans="1:130" s="212" customFormat="1" ht="26.25" customHeight="1" x14ac:dyDescent="0.15">
      <c r="A121" s="1045"/>
      <c r="B121" s="937"/>
      <c r="C121" s="962" t="s">
        <v>446</v>
      </c>
      <c r="D121" s="963"/>
      <c r="E121" s="963"/>
      <c r="F121" s="963"/>
      <c r="G121" s="963"/>
      <c r="H121" s="963"/>
      <c r="I121" s="963"/>
      <c r="J121" s="963"/>
      <c r="K121" s="963"/>
      <c r="L121" s="963"/>
      <c r="M121" s="963"/>
      <c r="N121" s="963"/>
      <c r="O121" s="963"/>
      <c r="P121" s="963"/>
      <c r="Q121" s="963"/>
      <c r="R121" s="963"/>
      <c r="S121" s="963"/>
      <c r="T121" s="963"/>
      <c r="U121" s="963"/>
      <c r="V121" s="963"/>
      <c r="W121" s="963"/>
      <c r="X121" s="963"/>
      <c r="Y121" s="963"/>
      <c r="Z121" s="964"/>
      <c r="AA121" s="946" t="s">
        <v>122</v>
      </c>
      <c r="AB121" s="947"/>
      <c r="AC121" s="947"/>
      <c r="AD121" s="947"/>
      <c r="AE121" s="948"/>
      <c r="AF121" s="949" t="s">
        <v>122</v>
      </c>
      <c r="AG121" s="947"/>
      <c r="AH121" s="947"/>
      <c r="AI121" s="947"/>
      <c r="AJ121" s="948"/>
      <c r="AK121" s="949" t="s">
        <v>122</v>
      </c>
      <c r="AL121" s="947"/>
      <c r="AM121" s="947"/>
      <c r="AN121" s="947"/>
      <c r="AO121" s="948"/>
      <c r="AP121" s="950" t="s">
        <v>122</v>
      </c>
      <c r="AQ121" s="951"/>
      <c r="AR121" s="951"/>
      <c r="AS121" s="951"/>
      <c r="AT121" s="952"/>
      <c r="AU121" s="982"/>
      <c r="AV121" s="983"/>
      <c r="AW121" s="983"/>
      <c r="AX121" s="983"/>
      <c r="AY121" s="984"/>
      <c r="AZ121" s="910" t="s">
        <v>447</v>
      </c>
      <c r="BA121" s="911"/>
      <c r="BB121" s="911"/>
      <c r="BC121" s="911"/>
      <c r="BD121" s="911"/>
      <c r="BE121" s="911"/>
      <c r="BF121" s="911"/>
      <c r="BG121" s="911"/>
      <c r="BH121" s="911"/>
      <c r="BI121" s="911"/>
      <c r="BJ121" s="911"/>
      <c r="BK121" s="911"/>
      <c r="BL121" s="911"/>
      <c r="BM121" s="911"/>
      <c r="BN121" s="911"/>
      <c r="BO121" s="911"/>
      <c r="BP121" s="912"/>
      <c r="BQ121" s="913">
        <v>1542323</v>
      </c>
      <c r="BR121" s="914"/>
      <c r="BS121" s="914"/>
      <c r="BT121" s="914"/>
      <c r="BU121" s="914"/>
      <c r="BV121" s="914">
        <v>1472682</v>
      </c>
      <c r="BW121" s="914"/>
      <c r="BX121" s="914"/>
      <c r="BY121" s="914"/>
      <c r="BZ121" s="914"/>
      <c r="CA121" s="914">
        <v>1422149</v>
      </c>
      <c r="CB121" s="914"/>
      <c r="CC121" s="914"/>
      <c r="CD121" s="914"/>
      <c r="CE121" s="914"/>
      <c r="CF121" s="908">
        <v>23.8</v>
      </c>
      <c r="CG121" s="909"/>
      <c r="CH121" s="909"/>
      <c r="CI121" s="909"/>
      <c r="CJ121" s="909"/>
      <c r="CK121" s="997"/>
      <c r="CL121" s="998"/>
      <c r="CM121" s="998"/>
      <c r="CN121" s="998"/>
      <c r="CO121" s="999"/>
      <c r="CP121" s="1007" t="s">
        <v>394</v>
      </c>
      <c r="CQ121" s="1008"/>
      <c r="CR121" s="1008"/>
      <c r="CS121" s="1008"/>
      <c r="CT121" s="1008"/>
      <c r="CU121" s="1008"/>
      <c r="CV121" s="1008"/>
      <c r="CW121" s="1008"/>
      <c r="CX121" s="1008"/>
      <c r="CY121" s="1008"/>
      <c r="CZ121" s="1008"/>
      <c r="DA121" s="1008"/>
      <c r="DB121" s="1008"/>
      <c r="DC121" s="1008"/>
      <c r="DD121" s="1008"/>
      <c r="DE121" s="1008"/>
      <c r="DF121" s="1009"/>
      <c r="DG121" s="913">
        <v>1470793</v>
      </c>
      <c r="DH121" s="914"/>
      <c r="DI121" s="914"/>
      <c r="DJ121" s="914"/>
      <c r="DK121" s="914"/>
      <c r="DL121" s="914">
        <v>1369345</v>
      </c>
      <c r="DM121" s="914"/>
      <c r="DN121" s="914"/>
      <c r="DO121" s="914"/>
      <c r="DP121" s="914"/>
      <c r="DQ121" s="914">
        <v>1347354</v>
      </c>
      <c r="DR121" s="914"/>
      <c r="DS121" s="914"/>
      <c r="DT121" s="914"/>
      <c r="DU121" s="914"/>
      <c r="DV121" s="915">
        <v>22.6</v>
      </c>
      <c r="DW121" s="915"/>
      <c r="DX121" s="915"/>
      <c r="DY121" s="915"/>
      <c r="DZ121" s="916"/>
    </row>
    <row r="122" spans="1:130" s="212" customFormat="1" ht="26.25" customHeight="1" x14ac:dyDescent="0.15">
      <c r="A122" s="1045"/>
      <c r="B122" s="937"/>
      <c r="C122" s="910" t="s">
        <v>429</v>
      </c>
      <c r="D122" s="911"/>
      <c r="E122" s="911"/>
      <c r="F122" s="911"/>
      <c r="G122" s="911"/>
      <c r="H122" s="911"/>
      <c r="I122" s="911"/>
      <c r="J122" s="911"/>
      <c r="K122" s="911"/>
      <c r="L122" s="911"/>
      <c r="M122" s="911"/>
      <c r="N122" s="911"/>
      <c r="O122" s="911"/>
      <c r="P122" s="911"/>
      <c r="Q122" s="911"/>
      <c r="R122" s="911"/>
      <c r="S122" s="911"/>
      <c r="T122" s="911"/>
      <c r="U122" s="911"/>
      <c r="V122" s="911"/>
      <c r="W122" s="911"/>
      <c r="X122" s="911"/>
      <c r="Y122" s="911"/>
      <c r="Z122" s="912"/>
      <c r="AA122" s="946" t="s">
        <v>122</v>
      </c>
      <c r="AB122" s="947"/>
      <c r="AC122" s="947"/>
      <c r="AD122" s="947"/>
      <c r="AE122" s="948"/>
      <c r="AF122" s="949" t="s">
        <v>122</v>
      </c>
      <c r="AG122" s="947"/>
      <c r="AH122" s="947"/>
      <c r="AI122" s="947"/>
      <c r="AJ122" s="948"/>
      <c r="AK122" s="949" t="s">
        <v>122</v>
      </c>
      <c r="AL122" s="947"/>
      <c r="AM122" s="947"/>
      <c r="AN122" s="947"/>
      <c r="AO122" s="948"/>
      <c r="AP122" s="950" t="s">
        <v>122</v>
      </c>
      <c r="AQ122" s="951"/>
      <c r="AR122" s="951"/>
      <c r="AS122" s="951"/>
      <c r="AT122" s="952"/>
      <c r="AU122" s="982"/>
      <c r="AV122" s="983"/>
      <c r="AW122" s="983"/>
      <c r="AX122" s="983"/>
      <c r="AY122" s="984"/>
      <c r="AZ122" s="961" t="s">
        <v>448</v>
      </c>
      <c r="BA122" s="953"/>
      <c r="BB122" s="953"/>
      <c r="BC122" s="953"/>
      <c r="BD122" s="953"/>
      <c r="BE122" s="953"/>
      <c r="BF122" s="953"/>
      <c r="BG122" s="953"/>
      <c r="BH122" s="953"/>
      <c r="BI122" s="953"/>
      <c r="BJ122" s="953"/>
      <c r="BK122" s="953"/>
      <c r="BL122" s="953"/>
      <c r="BM122" s="953"/>
      <c r="BN122" s="953"/>
      <c r="BO122" s="953"/>
      <c r="BP122" s="954"/>
      <c r="BQ122" s="987">
        <v>16271599</v>
      </c>
      <c r="BR122" s="988"/>
      <c r="BS122" s="988"/>
      <c r="BT122" s="988"/>
      <c r="BU122" s="988"/>
      <c r="BV122" s="988">
        <v>15909718</v>
      </c>
      <c r="BW122" s="988"/>
      <c r="BX122" s="988"/>
      <c r="BY122" s="988"/>
      <c r="BZ122" s="988"/>
      <c r="CA122" s="988">
        <v>16501532</v>
      </c>
      <c r="CB122" s="988"/>
      <c r="CC122" s="988"/>
      <c r="CD122" s="988"/>
      <c r="CE122" s="988"/>
      <c r="CF122" s="1005">
        <v>276.5</v>
      </c>
      <c r="CG122" s="1006"/>
      <c r="CH122" s="1006"/>
      <c r="CI122" s="1006"/>
      <c r="CJ122" s="1006"/>
      <c r="CK122" s="997"/>
      <c r="CL122" s="998"/>
      <c r="CM122" s="998"/>
      <c r="CN122" s="998"/>
      <c r="CO122" s="999"/>
      <c r="CP122" s="1007" t="s">
        <v>390</v>
      </c>
      <c r="CQ122" s="1008"/>
      <c r="CR122" s="1008"/>
      <c r="CS122" s="1008"/>
      <c r="CT122" s="1008"/>
      <c r="CU122" s="1008"/>
      <c r="CV122" s="1008"/>
      <c r="CW122" s="1008"/>
      <c r="CX122" s="1008"/>
      <c r="CY122" s="1008"/>
      <c r="CZ122" s="1008"/>
      <c r="DA122" s="1008"/>
      <c r="DB122" s="1008"/>
      <c r="DC122" s="1008"/>
      <c r="DD122" s="1008"/>
      <c r="DE122" s="1008"/>
      <c r="DF122" s="1009"/>
      <c r="DG122" s="913" t="s">
        <v>122</v>
      </c>
      <c r="DH122" s="914"/>
      <c r="DI122" s="914"/>
      <c r="DJ122" s="914"/>
      <c r="DK122" s="914"/>
      <c r="DL122" s="914" t="s">
        <v>122</v>
      </c>
      <c r="DM122" s="914"/>
      <c r="DN122" s="914"/>
      <c r="DO122" s="914"/>
      <c r="DP122" s="914"/>
      <c r="DQ122" s="914" t="s">
        <v>122</v>
      </c>
      <c r="DR122" s="914"/>
      <c r="DS122" s="914"/>
      <c r="DT122" s="914"/>
      <c r="DU122" s="914"/>
      <c r="DV122" s="915" t="s">
        <v>122</v>
      </c>
      <c r="DW122" s="915"/>
      <c r="DX122" s="915"/>
      <c r="DY122" s="915"/>
      <c r="DZ122" s="916"/>
    </row>
    <row r="123" spans="1:130" s="212" customFormat="1" ht="26.25" customHeight="1" x14ac:dyDescent="0.15">
      <c r="A123" s="1045"/>
      <c r="B123" s="937"/>
      <c r="C123" s="910" t="s">
        <v>435</v>
      </c>
      <c r="D123" s="911"/>
      <c r="E123" s="911"/>
      <c r="F123" s="911"/>
      <c r="G123" s="911"/>
      <c r="H123" s="911"/>
      <c r="I123" s="911"/>
      <c r="J123" s="911"/>
      <c r="K123" s="911"/>
      <c r="L123" s="911"/>
      <c r="M123" s="911"/>
      <c r="N123" s="911"/>
      <c r="O123" s="911"/>
      <c r="P123" s="911"/>
      <c r="Q123" s="911"/>
      <c r="R123" s="911"/>
      <c r="S123" s="911"/>
      <c r="T123" s="911"/>
      <c r="U123" s="911"/>
      <c r="V123" s="911"/>
      <c r="W123" s="911"/>
      <c r="X123" s="911"/>
      <c r="Y123" s="911"/>
      <c r="Z123" s="912"/>
      <c r="AA123" s="946" t="s">
        <v>122</v>
      </c>
      <c r="AB123" s="947"/>
      <c r="AC123" s="947"/>
      <c r="AD123" s="947"/>
      <c r="AE123" s="948"/>
      <c r="AF123" s="949" t="s">
        <v>122</v>
      </c>
      <c r="AG123" s="947"/>
      <c r="AH123" s="947"/>
      <c r="AI123" s="947"/>
      <c r="AJ123" s="948"/>
      <c r="AK123" s="949" t="s">
        <v>122</v>
      </c>
      <c r="AL123" s="947"/>
      <c r="AM123" s="947"/>
      <c r="AN123" s="947"/>
      <c r="AO123" s="948"/>
      <c r="AP123" s="950" t="s">
        <v>122</v>
      </c>
      <c r="AQ123" s="951"/>
      <c r="AR123" s="951"/>
      <c r="AS123" s="951"/>
      <c r="AT123" s="952"/>
      <c r="AU123" s="985"/>
      <c r="AV123" s="986"/>
      <c r="AW123" s="986"/>
      <c r="AX123" s="986"/>
      <c r="AY123" s="986"/>
      <c r="AZ123" s="235" t="s">
        <v>178</v>
      </c>
      <c r="BA123" s="235"/>
      <c r="BB123" s="235"/>
      <c r="BC123" s="235"/>
      <c r="BD123" s="235"/>
      <c r="BE123" s="235"/>
      <c r="BF123" s="235"/>
      <c r="BG123" s="235"/>
      <c r="BH123" s="235"/>
      <c r="BI123" s="235"/>
      <c r="BJ123" s="235"/>
      <c r="BK123" s="235"/>
      <c r="BL123" s="235"/>
      <c r="BM123" s="235"/>
      <c r="BN123" s="235"/>
      <c r="BO123" s="965" t="s">
        <v>449</v>
      </c>
      <c r="BP123" s="993"/>
      <c r="BQ123" s="1051">
        <v>21939312</v>
      </c>
      <c r="BR123" s="1052"/>
      <c r="BS123" s="1052"/>
      <c r="BT123" s="1052"/>
      <c r="BU123" s="1052"/>
      <c r="BV123" s="1052">
        <v>22248671</v>
      </c>
      <c r="BW123" s="1052"/>
      <c r="BX123" s="1052"/>
      <c r="BY123" s="1052"/>
      <c r="BZ123" s="1052"/>
      <c r="CA123" s="1052">
        <v>23016706</v>
      </c>
      <c r="CB123" s="1052"/>
      <c r="CC123" s="1052"/>
      <c r="CD123" s="1052"/>
      <c r="CE123" s="1052"/>
      <c r="CF123" s="989"/>
      <c r="CG123" s="990"/>
      <c r="CH123" s="990"/>
      <c r="CI123" s="990"/>
      <c r="CJ123" s="991"/>
      <c r="CK123" s="997"/>
      <c r="CL123" s="998"/>
      <c r="CM123" s="998"/>
      <c r="CN123" s="998"/>
      <c r="CO123" s="999"/>
      <c r="CP123" s="1007" t="s">
        <v>391</v>
      </c>
      <c r="CQ123" s="1008"/>
      <c r="CR123" s="1008"/>
      <c r="CS123" s="1008"/>
      <c r="CT123" s="1008"/>
      <c r="CU123" s="1008"/>
      <c r="CV123" s="1008"/>
      <c r="CW123" s="1008"/>
      <c r="CX123" s="1008"/>
      <c r="CY123" s="1008"/>
      <c r="CZ123" s="1008"/>
      <c r="DA123" s="1008"/>
      <c r="DB123" s="1008"/>
      <c r="DC123" s="1008"/>
      <c r="DD123" s="1008"/>
      <c r="DE123" s="1008"/>
      <c r="DF123" s="1009"/>
      <c r="DG123" s="946" t="s">
        <v>122</v>
      </c>
      <c r="DH123" s="947"/>
      <c r="DI123" s="947"/>
      <c r="DJ123" s="947"/>
      <c r="DK123" s="948"/>
      <c r="DL123" s="949" t="s">
        <v>122</v>
      </c>
      <c r="DM123" s="947"/>
      <c r="DN123" s="947"/>
      <c r="DO123" s="947"/>
      <c r="DP123" s="948"/>
      <c r="DQ123" s="949" t="s">
        <v>122</v>
      </c>
      <c r="DR123" s="947"/>
      <c r="DS123" s="947"/>
      <c r="DT123" s="947"/>
      <c r="DU123" s="948"/>
      <c r="DV123" s="950" t="s">
        <v>122</v>
      </c>
      <c r="DW123" s="951"/>
      <c r="DX123" s="951"/>
      <c r="DY123" s="951"/>
      <c r="DZ123" s="952"/>
    </row>
    <row r="124" spans="1:130" s="212" customFormat="1" ht="26.25" customHeight="1" thickBot="1" x14ac:dyDescent="0.2">
      <c r="A124" s="1045"/>
      <c r="B124" s="937"/>
      <c r="C124" s="910" t="s">
        <v>438</v>
      </c>
      <c r="D124" s="911"/>
      <c r="E124" s="911"/>
      <c r="F124" s="911"/>
      <c r="G124" s="911"/>
      <c r="H124" s="911"/>
      <c r="I124" s="911"/>
      <c r="J124" s="911"/>
      <c r="K124" s="911"/>
      <c r="L124" s="911"/>
      <c r="M124" s="911"/>
      <c r="N124" s="911"/>
      <c r="O124" s="911"/>
      <c r="P124" s="911"/>
      <c r="Q124" s="911"/>
      <c r="R124" s="911"/>
      <c r="S124" s="911"/>
      <c r="T124" s="911"/>
      <c r="U124" s="911"/>
      <c r="V124" s="911"/>
      <c r="W124" s="911"/>
      <c r="X124" s="911"/>
      <c r="Y124" s="911"/>
      <c r="Z124" s="912"/>
      <c r="AA124" s="946" t="s">
        <v>122</v>
      </c>
      <c r="AB124" s="947"/>
      <c r="AC124" s="947"/>
      <c r="AD124" s="947"/>
      <c r="AE124" s="948"/>
      <c r="AF124" s="949" t="s">
        <v>122</v>
      </c>
      <c r="AG124" s="947"/>
      <c r="AH124" s="947"/>
      <c r="AI124" s="947"/>
      <c r="AJ124" s="948"/>
      <c r="AK124" s="949" t="s">
        <v>122</v>
      </c>
      <c r="AL124" s="947"/>
      <c r="AM124" s="947"/>
      <c r="AN124" s="947"/>
      <c r="AO124" s="948"/>
      <c r="AP124" s="950" t="s">
        <v>122</v>
      </c>
      <c r="AQ124" s="951"/>
      <c r="AR124" s="951"/>
      <c r="AS124" s="951"/>
      <c r="AT124" s="952"/>
      <c r="AU124" s="1047" t="s">
        <v>450</v>
      </c>
      <c r="AV124" s="1048"/>
      <c r="AW124" s="1048"/>
      <c r="AX124" s="1048"/>
      <c r="AY124" s="1048"/>
      <c r="AZ124" s="1048"/>
      <c r="BA124" s="1048"/>
      <c r="BB124" s="1048"/>
      <c r="BC124" s="1048"/>
      <c r="BD124" s="1048"/>
      <c r="BE124" s="1048"/>
      <c r="BF124" s="1048"/>
      <c r="BG124" s="1048"/>
      <c r="BH124" s="1048"/>
      <c r="BI124" s="1048"/>
      <c r="BJ124" s="1048"/>
      <c r="BK124" s="1048"/>
      <c r="BL124" s="1048"/>
      <c r="BM124" s="1048"/>
      <c r="BN124" s="1048"/>
      <c r="BO124" s="1048"/>
      <c r="BP124" s="1049"/>
      <c r="BQ124" s="1050">
        <v>48.1</v>
      </c>
      <c r="BR124" s="1015"/>
      <c r="BS124" s="1015"/>
      <c r="BT124" s="1015"/>
      <c r="BU124" s="1015"/>
      <c r="BV124" s="1015">
        <v>33.6</v>
      </c>
      <c r="BW124" s="1015"/>
      <c r="BX124" s="1015"/>
      <c r="BY124" s="1015"/>
      <c r="BZ124" s="1015"/>
      <c r="CA124" s="1015">
        <v>41.5</v>
      </c>
      <c r="CB124" s="1015"/>
      <c r="CC124" s="1015"/>
      <c r="CD124" s="1015"/>
      <c r="CE124" s="1015"/>
      <c r="CF124" s="1016"/>
      <c r="CG124" s="1017"/>
      <c r="CH124" s="1017"/>
      <c r="CI124" s="1017"/>
      <c r="CJ124" s="1018"/>
      <c r="CK124" s="1000"/>
      <c r="CL124" s="1000"/>
      <c r="CM124" s="1000"/>
      <c r="CN124" s="1000"/>
      <c r="CO124" s="1001"/>
      <c r="CP124" s="1007" t="s">
        <v>451</v>
      </c>
      <c r="CQ124" s="1008"/>
      <c r="CR124" s="1008"/>
      <c r="CS124" s="1008"/>
      <c r="CT124" s="1008"/>
      <c r="CU124" s="1008"/>
      <c r="CV124" s="1008"/>
      <c r="CW124" s="1008"/>
      <c r="CX124" s="1008"/>
      <c r="CY124" s="1008"/>
      <c r="CZ124" s="1008"/>
      <c r="DA124" s="1008"/>
      <c r="DB124" s="1008"/>
      <c r="DC124" s="1008"/>
      <c r="DD124" s="1008"/>
      <c r="DE124" s="1008"/>
      <c r="DF124" s="1009"/>
      <c r="DG124" s="992" t="s">
        <v>122</v>
      </c>
      <c r="DH124" s="974"/>
      <c r="DI124" s="974"/>
      <c r="DJ124" s="974"/>
      <c r="DK124" s="975"/>
      <c r="DL124" s="973" t="s">
        <v>122</v>
      </c>
      <c r="DM124" s="974"/>
      <c r="DN124" s="974"/>
      <c r="DO124" s="974"/>
      <c r="DP124" s="975"/>
      <c r="DQ124" s="973" t="s">
        <v>122</v>
      </c>
      <c r="DR124" s="974"/>
      <c r="DS124" s="974"/>
      <c r="DT124" s="974"/>
      <c r="DU124" s="975"/>
      <c r="DV124" s="976" t="s">
        <v>122</v>
      </c>
      <c r="DW124" s="977"/>
      <c r="DX124" s="977"/>
      <c r="DY124" s="977"/>
      <c r="DZ124" s="978"/>
    </row>
    <row r="125" spans="1:130" s="212" customFormat="1" ht="26.25" customHeight="1" x14ac:dyDescent="0.15">
      <c r="A125" s="1045"/>
      <c r="B125" s="937"/>
      <c r="C125" s="910" t="s">
        <v>440</v>
      </c>
      <c r="D125" s="911"/>
      <c r="E125" s="911"/>
      <c r="F125" s="911"/>
      <c r="G125" s="911"/>
      <c r="H125" s="911"/>
      <c r="I125" s="911"/>
      <c r="J125" s="911"/>
      <c r="K125" s="911"/>
      <c r="L125" s="911"/>
      <c r="M125" s="911"/>
      <c r="N125" s="911"/>
      <c r="O125" s="911"/>
      <c r="P125" s="911"/>
      <c r="Q125" s="911"/>
      <c r="R125" s="911"/>
      <c r="S125" s="911"/>
      <c r="T125" s="911"/>
      <c r="U125" s="911"/>
      <c r="V125" s="911"/>
      <c r="W125" s="911"/>
      <c r="X125" s="911"/>
      <c r="Y125" s="911"/>
      <c r="Z125" s="912"/>
      <c r="AA125" s="946" t="s">
        <v>122</v>
      </c>
      <c r="AB125" s="947"/>
      <c r="AC125" s="947"/>
      <c r="AD125" s="947"/>
      <c r="AE125" s="948"/>
      <c r="AF125" s="949" t="s">
        <v>122</v>
      </c>
      <c r="AG125" s="947"/>
      <c r="AH125" s="947"/>
      <c r="AI125" s="947"/>
      <c r="AJ125" s="948"/>
      <c r="AK125" s="949" t="s">
        <v>122</v>
      </c>
      <c r="AL125" s="947"/>
      <c r="AM125" s="947"/>
      <c r="AN125" s="947"/>
      <c r="AO125" s="948"/>
      <c r="AP125" s="950" t="s">
        <v>122</v>
      </c>
      <c r="AQ125" s="951"/>
      <c r="AR125" s="951"/>
      <c r="AS125" s="951"/>
      <c r="AT125" s="952"/>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10" t="s">
        <v>452</v>
      </c>
      <c r="CL125" s="995"/>
      <c r="CM125" s="995"/>
      <c r="CN125" s="995"/>
      <c r="CO125" s="996"/>
      <c r="CP125" s="917" t="s">
        <v>453</v>
      </c>
      <c r="CQ125" s="885"/>
      <c r="CR125" s="885"/>
      <c r="CS125" s="885"/>
      <c r="CT125" s="885"/>
      <c r="CU125" s="885"/>
      <c r="CV125" s="885"/>
      <c r="CW125" s="885"/>
      <c r="CX125" s="885"/>
      <c r="CY125" s="885"/>
      <c r="CZ125" s="885"/>
      <c r="DA125" s="885"/>
      <c r="DB125" s="885"/>
      <c r="DC125" s="885"/>
      <c r="DD125" s="885"/>
      <c r="DE125" s="885"/>
      <c r="DF125" s="886"/>
      <c r="DG125" s="918" t="s">
        <v>122</v>
      </c>
      <c r="DH125" s="919"/>
      <c r="DI125" s="919"/>
      <c r="DJ125" s="919"/>
      <c r="DK125" s="919"/>
      <c r="DL125" s="919" t="s">
        <v>122</v>
      </c>
      <c r="DM125" s="919"/>
      <c r="DN125" s="919"/>
      <c r="DO125" s="919"/>
      <c r="DP125" s="919"/>
      <c r="DQ125" s="919" t="s">
        <v>122</v>
      </c>
      <c r="DR125" s="919"/>
      <c r="DS125" s="919"/>
      <c r="DT125" s="919"/>
      <c r="DU125" s="919"/>
      <c r="DV125" s="920" t="s">
        <v>122</v>
      </c>
      <c r="DW125" s="920"/>
      <c r="DX125" s="920"/>
      <c r="DY125" s="920"/>
      <c r="DZ125" s="921"/>
    </row>
    <row r="126" spans="1:130" s="212" customFormat="1" ht="26.25" customHeight="1" thickBot="1" x14ac:dyDescent="0.2">
      <c r="A126" s="1045"/>
      <c r="B126" s="937"/>
      <c r="C126" s="910" t="s">
        <v>442</v>
      </c>
      <c r="D126" s="911"/>
      <c r="E126" s="911"/>
      <c r="F126" s="911"/>
      <c r="G126" s="911"/>
      <c r="H126" s="911"/>
      <c r="I126" s="911"/>
      <c r="J126" s="911"/>
      <c r="K126" s="911"/>
      <c r="L126" s="911"/>
      <c r="M126" s="911"/>
      <c r="N126" s="911"/>
      <c r="O126" s="911"/>
      <c r="P126" s="911"/>
      <c r="Q126" s="911"/>
      <c r="R126" s="911"/>
      <c r="S126" s="911"/>
      <c r="T126" s="911"/>
      <c r="U126" s="911"/>
      <c r="V126" s="911"/>
      <c r="W126" s="911"/>
      <c r="X126" s="911"/>
      <c r="Y126" s="911"/>
      <c r="Z126" s="912"/>
      <c r="AA126" s="946" t="s">
        <v>122</v>
      </c>
      <c r="AB126" s="947"/>
      <c r="AC126" s="947"/>
      <c r="AD126" s="947"/>
      <c r="AE126" s="948"/>
      <c r="AF126" s="949" t="s">
        <v>122</v>
      </c>
      <c r="AG126" s="947"/>
      <c r="AH126" s="947"/>
      <c r="AI126" s="947"/>
      <c r="AJ126" s="948"/>
      <c r="AK126" s="949" t="s">
        <v>122</v>
      </c>
      <c r="AL126" s="947"/>
      <c r="AM126" s="947"/>
      <c r="AN126" s="947"/>
      <c r="AO126" s="948"/>
      <c r="AP126" s="950" t="s">
        <v>122</v>
      </c>
      <c r="AQ126" s="951"/>
      <c r="AR126" s="951"/>
      <c r="AS126" s="951"/>
      <c r="AT126" s="952"/>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1"/>
      <c r="CL126" s="998"/>
      <c r="CM126" s="998"/>
      <c r="CN126" s="998"/>
      <c r="CO126" s="999"/>
      <c r="CP126" s="910" t="s">
        <v>454</v>
      </c>
      <c r="CQ126" s="911"/>
      <c r="CR126" s="911"/>
      <c r="CS126" s="911"/>
      <c r="CT126" s="911"/>
      <c r="CU126" s="911"/>
      <c r="CV126" s="911"/>
      <c r="CW126" s="911"/>
      <c r="CX126" s="911"/>
      <c r="CY126" s="911"/>
      <c r="CZ126" s="911"/>
      <c r="DA126" s="911"/>
      <c r="DB126" s="911"/>
      <c r="DC126" s="911"/>
      <c r="DD126" s="911"/>
      <c r="DE126" s="911"/>
      <c r="DF126" s="912"/>
      <c r="DG126" s="913">
        <v>558848</v>
      </c>
      <c r="DH126" s="914"/>
      <c r="DI126" s="914"/>
      <c r="DJ126" s="914"/>
      <c r="DK126" s="914"/>
      <c r="DL126" s="914">
        <v>279847</v>
      </c>
      <c r="DM126" s="914"/>
      <c r="DN126" s="914"/>
      <c r="DO126" s="914"/>
      <c r="DP126" s="914"/>
      <c r="DQ126" s="914">
        <v>279609</v>
      </c>
      <c r="DR126" s="914"/>
      <c r="DS126" s="914"/>
      <c r="DT126" s="914"/>
      <c r="DU126" s="914"/>
      <c r="DV126" s="915">
        <v>4.7</v>
      </c>
      <c r="DW126" s="915"/>
      <c r="DX126" s="915"/>
      <c r="DY126" s="915"/>
      <c r="DZ126" s="916"/>
    </row>
    <row r="127" spans="1:130" s="212" customFormat="1" ht="26.25" customHeight="1" x14ac:dyDescent="0.15">
      <c r="A127" s="1046"/>
      <c r="B127" s="939"/>
      <c r="C127" s="961" t="s">
        <v>455</v>
      </c>
      <c r="D127" s="953"/>
      <c r="E127" s="953"/>
      <c r="F127" s="953"/>
      <c r="G127" s="953"/>
      <c r="H127" s="953"/>
      <c r="I127" s="953"/>
      <c r="J127" s="953"/>
      <c r="K127" s="953"/>
      <c r="L127" s="953"/>
      <c r="M127" s="953"/>
      <c r="N127" s="953"/>
      <c r="O127" s="953"/>
      <c r="P127" s="953"/>
      <c r="Q127" s="953"/>
      <c r="R127" s="953"/>
      <c r="S127" s="953"/>
      <c r="T127" s="953"/>
      <c r="U127" s="953"/>
      <c r="V127" s="953"/>
      <c r="W127" s="953"/>
      <c r="X127" s="953"/>
      <c r="Y127" s="953"/>
      <c r="Z127" s="954"/>
      <c r="AA127" s="946" t="s">
        <v>122</v>
      </c>
      <c r="AB127" s="947"/>
      <c r="AC127" s="947"/>
      <c r="AD127" s="947"/>
      <c r="AE127" s="948"/>
      <c r="AF127" s="949" t="s">
        <v>122</v>
      </c>
      <c r="AG127" s="947"/>
      <c r="AH127" s="947"/>
      <c r="AI127" s="947"/>
      <c r="AJ127" s="948"/>
      <c r="AK127" s="949" t="s">
        <v>122</v>
      </c>
      <c r="AL127" s="947"/>
      <c r="AM127" s="947"/>
      <c r="AN127" s="947"/>
      <c r="AO127" s="948"/>
      <c r="AP127" s="950" t="s">
        <v>122</v>
      </c>
      <c r="AQ127" s="951"/>
      <c r="AR127" s="951"/>
      <c r="AS127" s="951"/>
      <c r="AT127" s="952"/>
      <c r="AU127" s="214"/>
      <c r="AV127" s="214"/>
      <c r="AW127" s="214"/>
      <c r="AX127" s="1019" t="s">
        <v>456</v>
      </c>
      <c r="AY127" s="1020"/>
      <c r="AZ127" s="1020"/>
      <c r="BA127" s="1020"/>
      <c r="BB127" s="1020"/>
      <c r="BC127" s="1020"/>
      <c r="BD127" s="1020"/>
      <c r="BE127" s="1021"/>
      <c r="BF127" s="1022" t="s">
        <v>457</v>
      </c>
      <c r="BG127" s="1020"/>
      <c r="BH127" s="1020"/>
      <c r="BI127" s="1020"/>
      <c r="BJ127" s="1020"/>
      <c r="BK127" s="1020"/>
      <c r="BL127" s="1021"/>
      <c r="BM127" s="1022" t="s">
        <v>458</v>
      </c>
      <c r="BN127" s="1020"/>
      <c r="BO127" s="1020"/>
      <c r="BP127" s="1020"/>
      <c r="BQ127" s="1020"/>
      <c r="BR127" s="1020"/>
      <c r="BS127" s="1021"/>
      <c r="BT127" s="1022" t="s">
        <v>459</v>
      </c>
      <c r="BU127" s="1020"/>
      <c r="BV127" s="1020"/>
      <c r="BW127" s="1020"/>
      <c r="BX127" s="1020"/>
      <c r="BY127" s="1020"/>
      <c r="BZ127" s="1043"/>
      <c r="CA127" s="214"/>
      <c r="CB127" s="214"/>
      <c r="CC127" s="214"/>
      <c r="CD127" s="237"/>
      <c r="CE127" s="237"/>
      <c r="CF127" s="237"/>
      <c r="CG127" s="214"/>
      <c r="CH127" s="214"/>
      <c r="CI127" s="214"/>
      <c r="CJ127" s="236"/>
      <c r="CK127" s="1011"/>
      <c r="CL127" s="998"/>
      <c r="CM127" s="998"/>
      <c r="CN127" s="998"/>
      <c r="CO127" s="999"/>
      <c r="CP127" s="910" t="s">
        <v>460</v>
      </c>
      <c r="CQ127" s="911"/>
      <c r="CR127" s="911"/>
      <c r="CS127" s="911"/>
      <c r="CT127" s="911"/>
      <c r="CU127" s="911"/>
      <c r="CV127" s="911"/>
      <c r="CW127" s="911"/>
      <c r="CX127" s="911"/>
      <c r="CY127" s="911"/>
      <c r="CZ127" s="911"/>
      <c r="DA127" s="911"/>
      <c r="DB127" s="911"/>
      <c r="DC127" s="911"/>
      <c r="DD127" s="911"/>
      <c r="DE127" s="911"/>
      <c r="DF127" s="912"/>
      <c r="DG127" s="913" t="s">
        <v>122</v>
      </c>
      <c r="DH127" s="914"/>
      <c r="DI127" s="914"/>
      <c r="DJ127" s="914"/>
      <c r="DK127" s="914"/>
      <c r="DL127" s="914" t="s">
        <v>122</v>
      </c>
      <c r="DM127" s="914"/>
      <c r="DN127" s="914"/>
      <c r="DO127" s="914"/>
      <c r="DP127" s="914"/>
      <c r="DQ127" s="914" t="s">
        <v>122</v>
      </c>
      <c r="DR127" s="914"/>
      <c r="DS127" s="914"/>
      <c r="DT127" s="914"/>
      <c r="DU127" s="914"/>
      <c r="DV127" s="915" t="s">
        <v>122</v>
      </c>
      <c r="DW127" s="915"/>
      <c r="DX127" s="915"/>
      <c r="DY127" s="915"/>
      <c r="DZ127" s="916"/>
    </row>
    <row r="128" spans="1:130" s="212" customFormat="1" ht="26.25" customHeight="1" thickBot="1" x14ac:dyDescent="0.2">
      <c r="A128" s="1029" t="s">
        <v>461</v>
      </c>
      <c r="B128" s="1030"/>
      <c r="C128" s="1030"/>
      <c r="D128" s="1030"/>
      <c r="E128" s="1030"/>
      <c r="F128" s="1030"/>
      <c r="G128" s="1030"/>
      <c r="H128" s="1030"/>
      <c r="I128" s="1030"/>
      <c r="J128" s="1030"/>
      <c r="K128" s="1030"/>
      <c r="L128" s="1030"/>
      <c r="M128" s="1030"/>
      <c r="N128" s="1030"/>
      <c r="O128" s="1030"/>
      <c r="P128" s="1030"/>
      <c r="Q128" s="1030"/>
      <c r="R128" s="1030"/>
      <c r="S128" s="1030"/>
      <c r="T128" s="1030"/>
      <c r="U128" s="1030"/>
      <c r="V128" s="1030"/>
      <c r="W128" s="1031" t="s">
        <v>462</v>
      </c>
      <c r="X128" s="1031"/>
      <c r="Y128" s="1031"/>
      <c r="Z128" s="1032"/>
      <c r="AA128" s="1033">
        <v>228417</v>
      </c>
      <c r="AB128" s="1034"/>
      <c r="AC128" s="1034"/>
      <c r="AD128" s="1034"/>
      <c r="AE128" s="1035"/>
      <c r="AF128" s="1036">
        <v>232967</v>
      </c>
      <c r="AG128" s="1034"/>
      <c r="AH128" s="1034"/>
      <c r="AI128" s="1034"/>
      <c r="AJ128" s="1035"/>
      <c r="AK128" s="1036">
        <v>215608</v>
      </c>
      <c r="AL128" s="1034"/>
      <c r="AM128" s="1034"/>
      <c r="AN128" s="1034"/>
      <c r="AO128" s="1035"/>
      <c r="AP128" s="1037"/>
      <c r="AQ128" s="1038"/>
      <c r="AR128" s="1038"/>
      <c r="AS128" s="1038"/>
      <c r="AT128" s="1039"/>
      <c r="AU128" s="214"/>
      <c r="AV128" s="214"/>
      <c r="AW128" s="214"/>
      <c r="AX128" s="884" t="s">
        <v>463</v>
      </c>
      <c r="AY128" s="885"/>
      <c r="AZ128" s="885"/>
      <c r="BA128" s="885"/>
      <c r="BB128" s="885"/>
      <c r="BC128" s="885"/>
      <c r="BD128" s="885"/>
      <c r="BE128" s="886"/>
      <c r="BF128" s="1040" t="s">
        <v>122</v>
      </c>
      <c r="BG128" s="1041"/>
      <c r="BH128" s="1041"/>
      <c r="BI128" s="1041"/>
      <c r="BJ128" s="1041"/>
      <c r="BK128" s="1041"/>
      <c r="BL128" s="1042"/>
      <c r="BM128" s="1040">
        <v>13.91</v>
      </c>
      <c r="BN128" s="1041"/>
      <c r="BO128" s="1041"/>
      <c r="BP128" s="1041"/>
      <c r="BQ128" s="1041"/>
      <c r="BR128" s="1041"/>
      <c r="BS128" s="1042"/>
      <c r="BT128" s="1040">
        <v>20</v>
      </c>
      <c r="BU128" s="1041"/>
      <c r="BV128" s="1041"/>
      <c r="BW128" s="1041"/>
      <c r="BX128" s="1041"/>
      <c r="BY128" s="1041"/>
      <c r="BZ128" s="1064"/>
      <c r="CA128" s="237"/>
      <c r="CB128" s="237"/>
      <c r="CC128" s="237"/>
      <c r="CD128" s="237"/>
      <c r="CE128" s="237"/>
      <c r="CF128" s="237"/>
      <c r="CG128" s="214"/>
      <c r="CH128" s="214"/>
      <c r="CI128" s="214"/>
      <c r="CJ128" s="236"/>
      <c r="CK128" s="1012"/>
      <c r="CL128" s="1013"/>
      <c r="CM128" s="1013"/>
      <c r="CN128" s="1013"/>
      <c r="CO128" s="1014"/>
      <c r="CP128" s="1023" t="s">
        <v>464</v>
      </c>
      <c r="CQ128" s="713"/>
      <c r="CR128" s="713"/>
      <c r="CS128" s="713"/>
      <c r="CT128" s="713"/>
      <c r="CU128" s="713"/>
      <c r="CV128" s="713"/>
      <c r="CW128" s="713"/>
      <c r="CX128" s="713"/>
      <c r="CY128" s="713"/>
      <c r="CZ128" s="713"/>
      <c r="DA128" s="713"/>
      <c r="DB128" s="713"/>
      <c r="DC128" s="713"/>
      <c r="DD128" s="713"/>
      <c r="DE128" s="713"/>
      <c r="DF128" s="1024"/>
      <c r="DG128" s="1025" t="s">
        <v>122</v>
      </c>
      <c r="DH128" s="1026"/>
      <c r="DI128" s="1026"/>
      <c r="DJ128" s="1026"/>
      <c r="DK128" s="1026"/>
      <c r="DL128" s="1026" t="s">
        <v>122</v>
      </c>
      <c r="DM128" s="1026"/>
      <c r="DN128" s="1026"/>
      <c r="DO128" s="1026"/>
      <c r="DP128" s="1026"/>
      <c r="DQ128" s="1026" t="s">
        <v>122</v>
      </c>
      <c r="DR128" s="1026"/>
      <c r="DS128" s="1026"/>
      <c r="DT128" s="1026"/>
      <c r="DU128" s="1026"/>
      <c r="DV128" s="1027" t="s">
        <v>122</v>
      </c>
      <c r="DW128" s="1027"/>
      <c r="DX128" s="1027"/>
      <c r="DY128" s="1027"/>
      <c r="DZ128" s="1028"/>
    </row>
    <row r="129" spans="1:131" s="212" customFormat="1" ht="26.25" customHeight="1" x14ac:dyDescent="0.15">
      <c r="A129" s="922" t="s">
        <v>102</v>
      </c>
      <c r="B129" s="923"/>
      <c r="C129" s="923"/>
      <c r="D129" s="923"/>
      <c r="E129" s="923"/>
      <c r="F129" s="923"/>
      <c r="G129" s="923"/>
      <c r="H129" s="923"/>
      <c r="I129" s="923"/>
      <c r="J129" s="923"/>
      <c r="K129" s="923"/>
      <c r="L129" s="923"/>
      <c r="M129" s="923"/>
      <c r="N129" s="923"/>
      <c r="O129" s="923"/>
      <c r="P129" s="923"/>
      <c r="Q129" s="923"/>
      <c r="R129" s="923"/>
      <c r="S129" s="923"/>
      <c r="T129" s="923"/>
      <c r="U129" s="923"/>
      <c r="V129" s="923"/>
      <c r="W129" s="1058" t="s">
        <v>465</v>
      </c>
      <c r="X129" s="1059"/>
      <c r="Y129" s="1059"/>
      <c r="Z129" s="1060"/>
      <c r="AA129" s="946">
        <v>7238368</v>
      </c>
      <c r="AB129" s="947"/>
      <c r="AC129" s="947"/>
      <c r="AD129" s="947"/>
      <c r="AE129" s="948"/>
      <c r="AF129" s="949">
        <v>7294062</v>
      </c>
      <c r="AG129" s="947"/>
      <c r="AH129" s="947"/>
      <c r="AI129" s="947"/>
      <c r="AJ129" s="948"/>
      <c r="AK129" s="949">
        <v>7425510</v>
      </c>
      <c r="AL129" s="947"/>
      <c r="AM129" s="947"/>
      <c r="AN129" s="947"/>
      <c r="AO129" s="948"/>
      <c r="AP129" s="1061"/>
      <c r="AQ129" s="1062"/>
      <c r="AR129" s="1062"/>
      <c r="AS129" s="1062"/>
      <c r="AT129" s="1063"/>
      <c r="AU129" s="215"/>
      <c r="AV129" s="215"/>
      <c r="AW129" s="215"/>
      <c r="AX129" s="1053" t="s">
        <v>466</v>
      </c>
      <c r="AY129" s="911"/>
      <c r="AZ129" s="911"/>
      <c r="BA129" s="911"/>
      <c r="BB129" s="911"/>
      <c r="BC129" s="911"/>
      <c r="BD129" s="911"/>
      <c r="BE129" s="912"/>
      <c r="BF129" s="1054" t="s">
        <v>122</v>
      </c>
      <c r="BG129" s="1055"/>
      <c r="BH129" s="1055"/>
      <c r="BI129" s="1055"/>
      <c r="BJ129" s="1055"/>
      <c r="BK129" s="1055"/>
      <c r="BL129" s="1056"/>
      <c r="BM129" s="1054">
        <v>18.91</v>
      </c>
      <c r="BN129" s="1055"/>
      <c r="BO129" s="1055"/>
      <c r="BP129" s="1055"/>
      <c r="BQ129" s="1055"/>
      <c r="BR129" s="1055"/>
      <c r="BS129" s="1056"/>
      <c r="BT129" s="1054">
        <v>30</v>
      </c>
      <c r="BU129" s="1055"/>
      <c r="BV129" s="1055"/>
      <c r="BW129" s="1055"/>
      <c r="BX129" s="1055"/>
      <c r="BY129" s="1055"/>
      <c r="BZ129" s="1057"/>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922" t="s">
        <v>467</v>
      </c>
      <c r="B130" s="923"/>
      <c r="C130" s="923"/>
      <c r="D130" s="923"/>
      <c r="E130" s="923"/>
      <c r="F130" s="923"/>
      <c r="G130" s="923"/>
      <c r="H130" s="923"/>
      <c r="I130" s="923"/>
      <c r="J130" s="923"/>
      <c r="K130" s="923"/>
      <c r="L130" s="923"/>
      <c r="M130" s="923"/>
      <c r="N130" s="923"/>
      <c r="O130" s="923"/>
      <c r="P130" s="923"/>
      <c r="Q130" s="923"/>
      <c r="R130" s="923"/>
      <c r="S130" s="923"/>
      <c r="T130" s="923"/>
      <c r="U130" s="923"/>
      <c r="V130" s="923"/>
      <c r="W130" s="1058" t="s">
        <v>468</v>
      </c>
      <c r="X130" s="1059"/>
      <c r="Y130" s="1059"/>
      <c r="Z130" s="1060"/>
      <c r="AA130" s="946">
        <v>1511790</v>
      </c>
      <c r="AB130" s="947"/>
      <c r="AC130" s="947"/>
      <c r="AD130" s="947"/>
      <c r="AE130" s="948"/>
      <c r="AF130" s="949">
        <v>1473344</v>
      </c>
      <c r="AG130" s="947"/>
      <c r="AH130" s="947"/>
      <c r="AI130" s="947"/>
      <c r="AJ130" s="948"/>
      <c r="AK130" s="949">
        <v>1458470</v>
      </c>
      <c r="AL130" s="947"/>
      <c r="AM130" s="947"/>
      <c r="AN130" s="947"/>
      <c r="AO130" s="948"/>
      <c r="AP130" s="1061"/>
      <c r="AQ130" s="1062"/>
      <c r="AR130" s="1062"/>
      <c r="AS130" s="1062"/>
      <c r="AT130" s="1063"/>
      <c r="AU130" s="215"/>
      <c r="AV130" s="215"/>
      <c r="AW130" s="215"/>
      <c r="AX130" s="1053" t="s">
        <v>469</v>
      </c>
      <c r="AY130" s="911"/>
      <c r="AZ130" s="911"/>
      <c r="BA130" s="911"/>
      <c r="BB130" s="911"/>
      <c r="BC130" s="911"/>
      <c r="BD130" s="911"/>
      <c r="BE130" s="912"/>
      <c r="BF130" s="1089">
        <v>6.9</v>
      </c>
      <c r="BG130" s="1090"/>
      <c r="BH130" s="1090"/>
      <c r="BI130" s="1090"/>
      <c r="BJ130" s="1090"/>
      <c r="BK130" s="1090"/>
      <c r="BL130" s="1091"/>
      <c r="BM130" s="1089">
        <v>25</v>
      </c>
      <c r="BN130" s="1090"/>
      <c r="BO130" s="1090"/>
      <c r="BP130" s="1090"/>
      <c r="BQ130" s="1090"/>
      <c r="BR130" s="1090"/>
      <c r="BS130" s="1091"/>
      <c r="BT130" s="1089">
        <v>35</v>
      </c>
      <c r="BU130" s="1090"/>
      <c r="BV130" s="1090"/>
      <c r="BW130" s="1090"/>
      <c r="BX130" s="1090"/>
      <c r="BY130" s="1090"/>
      <c r="BZ130" s="1092"/>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1093"/>
      <c r="B131" s="1094"/>
      <c r="C131" s="1094"/>
      <c r="D131" s="1094"/>
      <c r="E131" s="1094"/>
      <c r="F131" s="1094"/>
      <c r="G131" s="1094"/>
      <c r="H131" s="1094"/>
      <c r="I131" s="1094"/>
      <c r="J131" s="1094"/>
      <c r="K131" s="1094"/>
      <c r="L131" s="1094"/>
      <c r="M131" s="1094"/>
      <c r="N131" s="1094"/>
      <c r="O131" s="1094"/>
      <c r="P131" s="1094"/>
      <c r="Q131" s="1094"/>
      <c r="R131" s="1094"/>
      <c r="S131" s="1094"/>
      <c r="T131" s="1094"/>
      <c r="U131" s="1094"/>
      <c r="V131" s="1094"/>
      <c r="W131" s="1095" t="s">
        <v>470</v>
      </c>
      <c r="X131" s="1096"/>
      <c r="Y131" s="1096"/>
      <c r="Z131" s="1097"/>
      <c r="AA131" s="992">
        <v>5726578</v>
      </c>
      <c r="AB131" s="974"/>
      <c r="AC131" s="974"/>
      <c r="AD131" s="974"/>
      <c r="AE131" s="975"/>
      <c r="AF131" s="973">
        <v>5820718</v>
      </c>
      <c r="AG131" s="974"/>
      <c r="AH131" s="974"/>
      <c r="AI131" s="974"/>
      <c r="AJ131" s="975"/>
      <c r="AK131" s="973">
        <v>5967040</v>
      </c>
      <c r="AL131" s="974"/>
      <c r="AM131" s="974"/>
      <c r="AN131" s="974"/>
      <c r="AO131" s="975"/>
      <c r="AP131" s="1098"/>
      <c r="AQ131" s="1099"/>
      <c r="AR131" s="1099"/>
      <c r="AS131" s="1099"/>
      <c r="AT131" s="1100"/>
      <c r="AU131" s="215"/>
      <c r="AV131" s="215"/>
      <c r="AW131" s="215"/>
      <c r="AX131" s="1071" t="s">
        <v>471</v>
      </c>
      <c r="AY131" s="713"/>
      <c r="AZ131" s="713"/>
      <c r="BA131" s="713"/>
      <c r="BB131" s="713"/>
      <c r="BC131" s="713"/>
      <c r="BD131" s="713"/>
      <c r="BE131" s="1024"/>
      <c r="BF131" s="1072">
        <v>41.5</v>
      </c>
      <c r="BG131" s="1073"/>
      <c r="BH131" s="1073"/>
      <c r="BI131" s="1073"/>
      <c r="BJ131" s="1073"/>
      <c r="BK131" s="1073"/>
      <c r="BL131" s="1074"/>
      <c r="BM131" s="1072">
        <v>350</v>
      </c>
      <c r="BN131" s="1073"/>
      <c r="BO131" s="1073"/>
      <c r="BP131" s="1073"/>
      <c r="BQ131" s="1073"/>
      <c r="BR131" s="1073"/>
      <c r="BS131" s="1074"/>
      <c r="BT131" s="1075"/>
      <c r="BU131" s="1076"/>
      <c r="BV131" s="1076"/>
      <c r="BW131" s="1076"/>
      <c r="BX131" s="1076"/>
      <c r="BY131" s="1076"/>
      <c r="BZ131" s="1077"/>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1078" t="s">
        <v>472</v>
      </c>
      <c r="B132" s="1079"/>
      <c r="C132" s="1079"/>
      <c r="D132" s="1079"/>
      <c r="E132" s="1079"/>
      <c r="F132" s="1079"/>
      <c r="G132" s="1079"/>
      <c r="H132" s="1079"/>
      <c r="I132" s="1079"/>
      <c r="J132" s="1079"/>
      <c r="K132" s="1079"/>
      <c r="L132" s="1079"/>
      <c r="M132" s="1079"/>
      <c r="N132" s="1079"/>
      <c r="O132" s="1079"/>
      <c r="P132" s="1079"/>
      <c r="Q132" s="1079"/>
      <c r="R132" s="1079"/>
      <c r="S132" s="1079"/>
      <c r="T132" s="1079"/>
      <c r="U132" s="1079"/>
      <c r="V132" s="1082" t="s">
        <v>473</v>
      </c>
      <c r="W132" s="1082"/>
      <c r="X132" s="1082"/>
      <c r="Y132" s="1082"/>
      <c r="Z132" s="1083"/>
      <c r="AA132" s="1084">
        <v>6.2643690000000003</v>
      </c>
      <c r="AB132" s="1085"/>
      <c r="AC132" s="1085"/>
      <c r="AD132" s="1085"/>
      <c r="AE132" s="1086"/>
      <c r="AF132" s="1087">
        <v>7.0368120000000003</v>
      </c>
      <c r="AG132" s="1085"/>
      <c r="AH132" s="1085"/>
      <c r="AI132" s="1085"/>
      <c r="AJ132" s="1086"/>
      <c r="AK132" s="1087">
        <v>7.4110449999999997</v>
      </c>
      <c r="AL132" s="1085"/>
      <c r="AM132" s="1085"/>
      <c r="AN132" s="1085"/>
      <c r="AO132" s="1086"/>
      <c r="AP132" s="989"/>
      <c r="AQ132" s="990"/>
      <c r="AR132" s="990"/>
      <c r="AS132" s="990"/>
      <c r="AT132" s="1088"/>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1080"/>
      <c r="B133" s="1081"/>
      <c r="C133" s="1081"/>
      <c r="D133" s="1081"/>
      <c r="E133" s="1081"/>
      <c r="F133" s="1081"/>
      <c r="G133" s="1081"/>
      <c r="H133" s="1081"/>
      <c r="I133" s="1081"/>
      <c r="J133" s="1081"/>
      <c r="K133" s="1081"/>
      <c r="L133" s="1081"/>
      <c r="M133" s="1081"/>
      <c r="N133" s="1081"/>
      <c r="O133" s="1081"/>
      <c r="P133" s="1081"/>
      <c r="Q133" s="1081"/>
      <c r="R133" s="1081"/>
      <c r="S133" s="1081"/>
      <c r="T133" s="1081"/>
      <c r="U133" s="1081"/>
      <c r="V133" s="1065" t="s">
        <v>474</v>
      </c>
      <c r="W133" s="1065"/>
      <c r="X133" s="1065"/>
      <c r="Y133" s="1065"/>
      <c r="Z133" s="1066"/>
      <c r="AA133" s="1067">
        <v>5.5</v>
      </c>
      <c r="AB133" s="1068"/>
      <c r="AC133" s="1068"/>
      <c r="AD133" s="1068"/>
      <c r="AE133" s="1069"/>
      <c r="AF133" s="1067">
        <v>6.2</v>
      </c>
      <c r="AG133" s="1068"/>
      <c r="AH133" s="1068"/>
      <c r="AI133" s="1068"/>
      <c r="AJ133" s="1069"/>
      <c r="AK133" s="1067">
        <v>6.9</v>
      </c>
      <c r="AL133" s="1068"/>
      <c r="AM133" s="1068"/>
      <c r="AN133" s="1068"/>
      <c r="AO133" s="1069"/>
      <c r="AP133" s="1016"/>
      <c r="AQ133" s="1017"/>
      <c r="AR133" s="1017"/>
      <c r="AS133" s="1017"/>
      <c r="AT133" s="1070"/>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s6HE17EI2+F5XrAn0FAdZeX85E9t6y89ILzSkNEJ6C7HkobpXGn+1YwIKSbTQLHVQDf0f3fKd0AQq5ImL+Pz8w==" saltValue="n1ugPpA43yphYl9Hk9Nnbw=="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51" fitToHeight="2" orientation="landscape" horizontalDpi="1200" verticalDpi="1200" r:id="rId1"/>
  <headerFooter alignWithMargins="0">
    <oddFooter>&amp;C&amp;P/&amp;N</oddFooter>
  </headerFooter>
  <rowBreaks count="1" manualBreakCount="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475</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5Nre2zjwqMJH28Lz9ZWVG3YcmFvQ0kX1g//SMaIVUapbe5QwGQp+5YNcvCdMTbqQszdudMgo4p+60okK/y+XPw==" saltValue="40xTfq7382I5pX6TJ8/az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FAHEq87AKAs8kA9WePhQRwAoBoPVZIR9bZVrHR1kkiM9jDr3/FM1xEnMIt/ocA6wajQ5N5vAzB6TbPV/G6WtgQ==" saltValue="3aHMQlcV0WBZe+0xQWnRnA==" spinCount="100000" sheet="1" objects="1" scenarios="1"/>
  <dataConsolidate/>
  <phoneticPr fontId="2"/>
  <printOptions horizontalCentered="1" verticalCentered="1"/>
  <pageMargins left="0" right="0" top="0" bottom="0" header="0" footer="0"/>
  <pageSetup paperSize="9" scale="48"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476</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477</v>
      </c>
      <c r="AL6" s="248"/>
      <c r="AM6" s="248"/>
      <c r="AN6" s="248"/>
    </row>
    <row r="7" spans="1:46" ht="13.5" customHeight="1" x14ac:dyDescent="0.15">
      <c r="A7" s="247"/>
      <c r="AK7" s="250"/>
      <c r="AL7" s="251"/>
      <c r="AM7" s="251"/>
      <c r="AN7" s="252"/>
      <c r="AO7" s="1102" t="s">
        <v>478</v>
      </c>
      <c r="AP7" s="253"/>
      <c r="AQ7" s="254" t="s">
        <v>479</v>
      </c>
      <c r="AR7" s="255"/>
    </row>
    <row r="8" spans="1:46" x14ac:dyDescent="0.15">
      <c r="A8" s="247"/>
      <c r="AK8" s="256"/>
      <c r="AL8" s="257"/>
      <c r="AM8" s="257"/>
      <c r="AN8" s="258"/>
      <c r="AO8" s="1103"/>
      <c r="AP8" s="259" t="s">
        <v>480</v>
      </c>
      <c r="AQ8" s="260" t="s">
        <v>481</v>
      </c>
      <c r="AR8" s="261" t="s">
        <v>482</v>
      </c>
    </row>
    <row r="9" spans="1:46" x14ac:dyDescent="0.15">
      <c r="A9" s="247"/>
      <c r="AK9" s="1104" t="s">
        <v>483</v>
      </c>
      <c r="AL9" s="1105"/>
      <c r="AM9" s="1105"/>
      <c r="AN9" s="1106"/>
      <c r="AO9" s="262">
        <v>2035359</v>
      </c>
      <c r="AP9" s="262">
        <v>133633</v>
      </c>
      <c r="AQ9" s="263">
        <v>99044</v>
      </c>
      <c r="AR9" s="264">
        <v>34.9</v>
      </c>
    </row>
    <row r="10" spans="1:46" ht="13.5" customHeight="1" x14ac:dyDescent="0.15">
      <c r="A10" s="247"/>
      <c r="AK10" s="1104" t="s">
        <v>484</v>
      </c>
      <c r="AL10" s="1105"/>
      <c r="AM10" s="1105"/>
      <c r="AN10" s="1106"/>
      <c r="AO10" s="265">
        <v>326911</v>
      </c>
      <c r="AP10" s="265">
        <v>21464</v>
      </c>
      <c r="AQ10" s="266">
        <v>12597</v>
      </c>
      <c r="AR10" s="267">
        <v>70.400000000000006</v>
      </c>
    </row>
    <row r="11" spans="1:46" ht="13.5" customHeight="1" x14ac:dyDescent="0.15">
      <c r="A11" s="247"/>
      <c r="AK11" s="1104" t="s">
        <v>485</v>
      </c>
      <c r="AL11" s="1105"/>
      <c r="AM11" s="1105"/>
      <c r="AN11" s="1106"/>
      <c r="AO11" s="265">
        <v>3624</v>
      </c>
      <c r="AP11" s="265">
        <v>238</v>
      </c>
      <c r="AQ11" s="266">
        <v>1194</v>
      </c>
      <c r="AR11" s="267">
        <v>-80.099999999999994</v>
      </c>
    </row>
    <row r="12" spans="1:46" ht="13.5" customHeight="1" x14ac:dyDescent="0.15">
      <c r="A12" s="247"/>
      <c r="AK12" s="1104" t="s">
        <v>486</v>
      </c>
      <c r="AL12" s="1105"/>
      <c r="AM12" s="1105"/>
      <c r="AN12" s="1106"/>
      <c r="AO12" s="265">
        <v>172</v>
      </c>
      <c r="AP12" s="265">
        <v>11</v>
      </c>
      <c r="AQ12" s="266">
        <v>18</v>
      </c>
      <c r="AR12" s="267">
        <v>-38.9</v>
      </c>
    </row>
    <row r="13" spans="1:46" ht="13.5" customHeight="1" x14ac:dyDescent="0.15">
      <c r="A13" s="247"/>
      <c r="AK13" s="1104" t="s">
        <v>487</v>
      </c>
      <c r="AL13" s="1105"/>
      <c r="AM13" s="1105"/>
      <c r="AN13" s="1106"/>
      <c r="AO13" s="265">
        <v>71086</v>
      </c>
      <c r="AP13" s="265">
        <v>4667</v>
      </c>
      <c r="AQ13" s="266">
        <v>3890</v>
      </c>
      <c r="AR13" s="267">
        <v>20</v>
      </c>
    </row>
    <row r="14" spans="1:46" ht="13.5" customHeight="1" x14ac:dyDescent="0.15">
      <c r="A14" s="247"/>
      <c r="AK14" s="1104" t="s">
        <v>488</v>
      </c>
      <c r="AL14" s="1105"/>
      <c r="AM14" s="1105"/>
      <c r="AN14" s="1106"/>
      <c r="AO14" s="265">
        <v>71055</v>
      </c>
      <c r="AP14" s="265">
        <v>4665</v>
      </c>
      <c r="AQ14" s="266">
        <v>1837</v>
      </c>
      <c r="AR14" s="267">
        <v>153.9</v>
      </c>
    </row>
    <row r="15" spans="1:46" ht="13.5" customHeight="1" x14ac:dyDescent="0.15">
      <c r="A15" s="247"/>
      <c r="AK15" s="1107" t="s">
        <v>489</v>
      </c>
      <c r="AL15" s="1108"/>
      <c r="AM15" s="1108"/>
      <c r="AN15" s="1109"/>
      <c r="AO15" s="265">
        <v>-56800</v>
      </c>
      <c r="AP15" s="265">
        <v>-3729</v>
      </c>
      <c r="AQ15" s="266">
        <v>-6318</v>
      </c>
      <c r="AR15" s="267">
        <v>-41</v>
      </c>
    </row>
    <row r="16" spans="1:46" x14ac:dyDescent="0.15">
      <c r="A16" s="247"/>
      <c r="AK16" s="1107" t="s">
        <v>178</v>
      </c>
      <c r="AL16" s="1108"/>
      <c r="AM16" s="1108"/>
      <c r="AN16" s="1109"/>
      <c r="AO16" s="265">
        <v>2451407</v>
      </c>
      <c r="AP16" s="265">
        <v>160949</v>
      </c>
      <c r="AQ16" s="266">
        <v>112262</v>
      </c>
      <c r="AR16" s="267">
        <v>43.4</v>
      </c>
    </row>
    <row r="17" spans="1:46" x14ac:dyDescent="0.15">
      <c r="A17" s="247"/>
    </row>
    <row r="18" spans="1:46" x14ac:dyDescent="0.15">
      <c r="A18" s="247"/>
      <c r="AQ18" s="268"/>
      <c r="AR18" s="268"/>
    </row>
    <row r="19" spans="1:46" x14ac:dyDescent="0.15">
      <c r="A19" s="247"/>
      <c r="AK19" s="243" t="s">
        <v>490</v>
      </c>
    </row>
    <row r="20" spans="1:46" x14ac:dyDescent="0.15">
      <c r="A20" s="247"/>
      <c r="AK20" s="269"/>
      <c r="AL20" s="270"/>
      <c r="AM20" s="270"/>
      <c r="AN20" s="271"/>
      <c r="AO20" s="272" t="s">
        <v>491</v>
      </c>
      <c r="AP20" s="273" t="s">
        <v>492</v>
      </c>
      <c r="AQ20" s="274" t="s">
        <v>493</v>
      </c>
      <c r="AR20" s="275"/>
    </row>
    <row r="21" spans="1:46" s="248" customFormat="1" x14ac:dyDescent="0.15">
      <c r="A21" s="276"/>
      <c r="AK21" s="1110" t="s">
        <v>494</v>
      </c>
      <c r="AL21" s="1111"/>
      <c r="AM21" s="1111"/>
      <c r="AN21" s="1112"/>
      <c r="AO21" s="277">
        <v>12.87</v>
      </c>
      <c r="AP21" s="278">
        <v>9.26</v>
      </c>
      <c r="AQ21" s="279">
        <v>3.61</v>
      </c>
      <c r="AS21" s="280"/>
      <c r="AT21" s="276"/>
    </row>
    <row r="22" spans="1:46" s="248" customFormat="1" x14ac:dyDescent="0.15">
      <c r="A22" s="276"/>
      <c r="AK22" s="1110" t="s">
        <v>495</v>
      </c>
      <c r="AL22" s="1111"/>
      <c r="AM22" s="1111"/>
      <c r="AN22" s="1112"/>
      <c r="AO22" s="281">
        <v>99.3</v>
      </c>
      <c r="AP22" s="282">
        <v>97.3</v>
      </c>
      <c r="AQ22" s="283">
        <v>2</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01" t="s">
        <v>496</v>
      </c>
      <c r="B26" s="1101"/>
      <c r="C26" s="1101"/>
      <c r="D26" s="1101"/>
      <c r="E26" s="1101"/>
      <c r="F26" s="1101"/>
      <c r="G26" s="1101"/>
      <c r="H26" s="1101"/>
      <c r="I26" s="1101"/>
      <c r="J26" s="1101"/>
      <c r="K26" s="1101"/>
      <c r="L26" s="1101"/>
      <c r="M26" s="1101"/>
      <c r="N26" s="1101"/>
      <c r="O26" s="1101"/>
      <c r="P26" s="1101"/>
      <c r="Q26" s="1101"/>
      <c r="R26" s="1101"/>
      <c r="S26" s="1101"/>
      <c r="T26" s="1101"/>
      <c r="U26" s="1101"/>
      <c r="V26" s="1101"/>
      <c r="W26" s="1101"/>
      <c r="X26" s="1101"/>
      <c r="Y26" s="1101"/>
      <c r="Z26" s="1101"/>
      <c r="AA26" s="1101"/>
      <c r="AB26" s="1101"/>
      <c r="AC26" s="1101"/>
      <c r="AD26" s="1101"/>
      <c r="AE26" s="1101"/>
      <c r="AF26" s="1101"/>
      <c r="AG26" s="1101"/>
      <c r="AH26" s="1101"/>
      <c r="AI26" s="1101"/>
      <c r="AJ26" s="1101"/>
      <c r="AK26" s="1101"/>
      <c r="AL26" s="1101"/>
      <c r="AM26" s="1101"/>
      <c r="AN26" s="1101"/>
      <c r="AO26" s="1101"/>
      <c r="AP26" s="1101"/>
      <c r="AQ26" s="1101"/>
      <c r="AR26" s="1101"/>
      <c r="AS26" s="1101"/>
    </row>
    <row r="27" spans="1:46" x14ac:dyDescent="0.15">
      <c r="A27" s="288"/>
      <c r="AS27" s="243"/>
      <c r="AT27" s="243"/>
    </row>
    <row r="28" spans="1:46" ht="17.25" x14ac:dyDescent="0.15">
      <c r="A28" s="244" t="s">
        <v>497</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498</v>
      </c>
      <c r="AL29" s="248"/>
      <c r="AM29" s="248"/>
      <c r="AN29" s="248"/>
      <c r="AS29" s="290"/>
    </row>
    <row r="30" spans="1:46" ht="13.5" customHeight="1" x14ac:dyDescent="0.15">
      <c r="A30" s="247"/>
      <c r="AK30" s="250"/>
      <c r="AL30" s="251"/>
      <c r="AM30" s="251"/>
      <c r="AN30" s="252"/>
      <c r="AO30" s="1102" t="s">
        <v>478</v>
      </c>
      <c r="AP30" s="253"/>
      <c r="AQ30" s="254" t="s">
        <v>479</v>
      </c>
      <c r="AR30" s="255"/>
    </row>
    <row r="31" spans="1:46" x14ac:dyDescent="0.15">
      <c r="A31" s="247"/>
      <c r="AK31" s="256"/>
      <c r="AL31" s="257"/>
      <c r="AM31" s="257"/>
      <c r="AN31" s="258"/>
      <c r="AO31" s="1103"/>
      <c r="AP31" s="259" t="s">
        <v>480</v>
      </c>
      <c r="AQ31" s="260" t="s">
        <v>481</v>
      </c>
      <c r="AR31" s="261" t="s">
        <v>482</v>
      </c>
    </row>
    <row r="32" spans="1:46" ht="27" customHeight="1" x14ac:dyDescent="0.15">
      <c r="A32" s="247"/>
      <c r="AK32" s="1118" t="s">
        <v>499</v>
      </c>
      <c r="AL32" s="1119"/>
      <c r="AM32" s="1119"/>
      <c r="AN32" s="1120"/>
      <c r="AO32" s="291">
        <v>1340866</v>
      </c>
      <c r="AP32" s="291">
        <v>88035</v>
      </c>
      <c r="AQ32" s="292">
        <v>60713</v>
      </c>
      <c r="AR32" s="293">
        <v>45</v>
      </c>
    </row>
    <row r="33" spans="1:46" ht="13.5" customHeight="1" x14ac:dyDescent="0.15">
      <c r="A33" s="247"/>
      <c r="AK33" s="1118" t="s">
        <v>500</v>
      </c>
      <c r="AL33" s="1119"/>
      <c r="AM33" s="1119"/>
      <c r="AN33" s="1120"/>
      <c r="AO33" s="291" t="s">
        <v>501</v>
      </c>
      <c r="AP33" s="291" t="s">
        <v>501</v>
      </c>
      <c r="AQ33" s="292" t="s">
        <v>501</v>
      </c>
      <c r="AR33" s="293" t="s">
        <v>501</v>
      </c>
    </row>
    <row r="34" spans="1:46" ht="27" customHeight="1" x14ac:dyDescent="0.15">
      <c r="A34" s="247"/>
      <c r="AK34" s="1118" t="s">
        <v>502</v>
      </c>
      <c r="AL34" s="1119"/>
      <c r="AM34" s="1119"/>
      <c r="AN34" s="1120"/>
      <c r="AO34" s="291" t="s">
        <v>501</v>
      </c>
      <c r="AP34" s="291" t="s">
        <v>501</v>
      </c>
      <c r="AQ34" s="292" t="s">
        <v>501</v>
      </c>
      <c r="AR34" s="293" t="s">
        <v>501</v>
      </c>
    </row>
    <row r="35" spans="1:46" ht="27" customHeight="1" x14ac:dyDescent="0.15">
      <c r="A35" s="247"/>
      <c r="AK35" s="1118" t="s">
        <v>503</v>
      </c>
      <c r="AL35" s="1119"/>
      <c r="AM35" s="1119"/>
      <c r="AN35" s="1120"/>
      <c r="AO35" s="291">
        <v>741019</v>
      </c>
      <c r="AP35" s="291">
        <v>48652</v>
      </c>
      <c r="AQ35" s="292">
        <v>14168</v>
      </c>
      <c r="AR35" s="293">
        <v>243.4</v>
      </c>
    </row>
    <row r="36" spans="1:46" ht="27" customHeight="1" x14ac:dyDescent="0.15">
      <c r="A36" s="247"/>
      <c r="AK36" s="1118" t="s">
        <v>504</v>
      </c>
      <c r="AL36" s="1119"/>
      <c r="AM36" s="1119"/>
      <c r="AN36" s="1120"/>
      <c r="AO36" s="291">
        <v>34413</v>
      </c>
      <c r="AP36" s="291">
        <v>2259</v>
      </c>
      <c r="AQ36" s="292">
        <v>2586</v>
      </c>
      <c r="AR36" s="293">
        <v>-12.6</v>
      </c>
    </row>
    <row r="37" spans="1:46" ht="13.5" customHeight="1" x14ac:dyDescent="0.15">
      <c r="A37" s="247"/>
      <c r="AK37" s="1118" t="s">
        <v>505</v>
      </c>
      <c r="AL37" s="1119"/>
      <c r="AM37" s="1119"/>
      <c r="AN37" s="1120"/>
      <c r="AO37" s="291" t="s">
        <v>501</v>
      </c>
      <c r="AP37" s="291" t="s">
        <v>501</v>
      </c>
      <c r="AQ37" s="292">
        <v>189</v>
      </c>
      <c r="AR37" s="293" t="s">
        <v>501</v>
      </c>
    </row>
    <row r="38" spans="1:46" ht="27" customHeight="1" x14ac:dyDescent="0.15">
      <c r="A38" s="247"/>
      <c r="AK38" s="1121" t="s">
        <v>506</v>
      </c>
      <c r="AL38" s="1122"/>
      <c r="AM38" s="1122"/>
      <c r="AN38" s="1123"/>
      <c r="AO38" s="294" t="s">
        <v>501</v>
      </c>
      <c r="AP38" s="294" t="s">
        <v>501</v>
      </c>
      <c r="AQ38" s="295">
        <v>8</v>
      </c>
      <c r="AR38" s="283" t="s">
        <v>501</v>
      </c>
      <c r="AS38" s="290"/>
    </row>
    <row r="39" spans="1:46" x14ac:dyDescent="0.15">
      <c r="A39" s="247"/>
      <c r="AK39" s="1121" t="s">
        <v>507</v>
      </c>
      <c r="AL39" s="1122"/>
      <c r="AM39" s="1122"/>
      <c r="AN39" s="1123"/>
      <c r="AO39" s="291">
        <v>-215608</v>
      </c>
      <c r="AP39" s="291">
        <v>-14156</v>
      </c>
      <c r="AQ39" s="292">
        <v>-5399</v>
      </c>
      <c r="AR39" s="293">
        <v>162.19999999999999</v>
      </c>
      <c r="AS39" s="290"/>
    </row>
    <row r="40" spans="1:46" ht="27" customHeight="1" x14ac:dyDescent="0.15">
      <c r="A40" s="247"/>
      <c r="AK40" s="1118" t="s">
        <v>508</v>
      </c>
      <c r="AL40" s="1119"/>
      <c r="AM40" s="1119"/>
      <c r="AN40" s="1120"/>
      <c r="AO40" s="291">
        <v>-1458470</v>
      </c>
      <c r="AP40" s="291">
        <v>-95757</v>
      </c>
      <c r="AQ40" s="292">
        <v>-49527</v>
      </c>
      <c r="AR40" s="293">
        <v>93.3</v>
      </c>
      <c r="AS40" s="290"/>
    </row>
    <row r="41" spans="1:46" x14ac:dyDescent="0.15">
      <c r="A41" s="247"/>
      <c r="AK41" s="1124" t="s">
        <v>288</v>
      </c>
      <c r="AL41" s="1125"/>
      <c r="AM41" s="1125"/>
      <c r="AN41" s="1126"/>
      <c r="AO41" s="291">
        <v>442220</v>
      </c>
      <c r="AP41" s="291">
        <v>29034</v>
      </c>
      <c r="AQ41" s="292">
        <v>22738</v>
      </c>
      <c r="AR41" s="293">
        <v>27.7</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509</v>
      </c>
    </row>
    <row r="48" spans="1:46" x14ac:dyDescent="0.15">
      <c r="A48" s="247"/>
      <c r="AK48" s="301" t="s">
        <v>510</v>
      </c>
      <c r="AL48" s="301"/>
      <c r="AM48" s="301"/>
      <c r="AN48" s="301"/>
      <c r="AO48" s="301"/>
      <c r="AP48" s="301"/>
      <c r="AQ48" s="302"/>
      <c r="AR48" s="301"/>
    </row>
    <row r="49" spans="1:44" ht="13.5" customHeight="1" x14ac:dyDescent="0.15">
      <c r="A49" s="247"/>
      <c r="AK49" s="303"/>
      <c r="AL49" s="304"/>
      <c r="AM49" s="1113" t="s">
        <v>478</v>
      </c>
      <c r="AN49" s="1115" t="s">
        <v>511</v>
      </c>
      <c r="AO49" s="1116"/>
      <c r="AP49" s="1116"/>
      <c r="AQ49" s="1116"/>
      <c r="AR49" s="1117"/>
    </row>
    <row r="50" spans="1:44" x14ac:dyDescent="0.15">
      <c r="A50" s="247"/>
      <c r="AK50" s="305"/>
      <c r="AL50" s="306"/>
      <c r="AM50" s="1114"/>
      <c r="AN50" s="307" t="s">
        <v>512</v>
      </c>
      <c r="AO50" s="308" t="s">
        <v>513</v>
      </c>
      <c r="AP50" s="309" t="s">
        <v>514</v>
      </c>
      <c r="AQ50" s="310" t="s">
        <v>515</v>
      </c>
      <c r="AR50" s="311" t="s">
        <v>516</v>
      </c>
    </row>
    <row r="51" spans="1:44" x14ac:dyDescent="0.15">
      <c r="A51" s="247"/>
      <c r="AK51" s="303" t="s">
        <v>517</v>
      </c>
      <c r="AL51" s="304"/>
      <c r="AM51" s="312">
        <v>4805545</v>
      </c>
      <c r="AN51" s="313">
        <v>291157</v>
      </c>
      <c r="AO51" s="314">
        <v>244.6</v>
      </c>
      <c r="AP51" s="315">
        <v>84962</v>
      </c>
      <c r="AQ51" s="316">
        <v>7.2</v>
      </c>
      <c r="AR51" s="317">
        <v>237.4</v>
      </c>
    </row>
    <row r="52" spans="1:44" x14ac:dyDescent="0.15">
      <c r="A52" s="247"/>
      <c r="AK52" s="318"/>
      <c r="AL52" s="319" t="s">
        <v>518</v>
      </c>
      <c r="AM52" s="320">
        <v>4016932</v>
      </c>
      <c r="AN52" s="321">
        <v>243377</v>
      </c>
      <c r="AO52" s="322">
        <v>295.7</v>
      </c>
      <c r="AP52" s="323">
        <v>42793</v>
      </c>
      <c r="AQ52" s="324">
        <v>2.2000000000000002</v>
      </c>
      <c r="AR52" s="325">
        <v>293.5</v>
      </c>
    </row>
    <row r="53" spans="1:44" x14ac:dyDescent="0.15">
      <c r="A53" s="247"/>
      <c r="AK53" s="303" t="s">
        <v>519</v>
      </c>
      <c r="AL53" s="304"/>
      <c r="AM53" s="312">
        <v>1684571</v>
      </c>
      <c r="AN53" s="313">
        <v>104185</v>
      </c>
      <c r="AO53" s="314">
        <v>-64.2</v>
      </c>
      <c r="AP53" s="315">
        <v>71279</v>
      </c>
      <c r="AQ53" s="316">
        <v>-16.100000000000001</v>
      </c>
      <c r="AR53" s="317">
        <v>-48.1</v>
      </c>
    </row>
    <row r="54" spans="1:44" x14ac:dyDescent="0.15">
      <c r="A54" s="247"/>
      <c r="AK54" s="318"/>
      <c r="AL54" s="319" t="s">
        <v>518</v>
      </c>
      <c r="AM54" s="320">
        <v>1392734</v>
      </c>
      <c r="AN54" s="321">
        <v>86136</v>
      </c>
      <c r="AO54" s="322">
        <v>-64.599999999999994</v>
      </c>
      <c r="AP54" s="323">
        <v>36731</v>
      </c>
      <c r="AQ54" s="324">
        <v>-14.2</v>
      </c>
      <c r="AR54" s="325">
        <v>-50.4</v>
      </c>
    </row>
    <row r="55" spans="1:44" x14ac:dyDescent="0.15">
      <c r="A55" s="247"/>
      <c r="AK55" s="303" t="s">
        <v>520</v>
      </c>
      <c r="AL55" s="304"/>
      <c r="AM55" s="312">
        <v>1546926</v>
      </c>
      <c r="AN55" s="313">
        <v>97236</v>
      </c>
      <c r="AO55" s="314">
        <v>-6.7</v>
      </c>
      <c r="AP55" s="315">
        <v>74994</v>
      </c>
      <c r="AQ55" s="316">
        <v>5.2</v>
      </c>
      <c r="AR55" s="317">
        <v>-11.9</v>
      </c>
    </row>
    <row r="56" spans="1:44" x14ac:dyDescent="0.15">
      <c r="A56" s="247"/>
      <c r="AK56" s="318"/>
      <c r="AL56" s="319" t="s">
        <v>518</v>
      </c>
      <c r="AM56" s="320">
        <v>1063405</v>
      </c>
      <c r="AN56" s="321">
        <v>66843</v>
      </c>
      <c r="AO56" s="322">
        <v>-22.4</v>
      </c>
      <c r="AP56" s="323">
        <v>36188</v>
      </c>
      <c r="AQ56" s="324">
        <v>-1.5</v>
      </c>
      <c r="AR56" s="325">
        <v>-20.9</v>
      </c>
    </row>
    <row r="57" spans="1:44" x14ac:dyDescent="0.15">
      <c r="A57" s="247"/>
      <c r="AK57" s="303" t="s">
        <v>521</v>
      </c>
      <c r="AL57" s="304"/>
      <c r="AM57" s="312">
        <v>1473973</v>
      </c>
      <c r="AN57" s="313">
        <v>94972</v>
      </c>
      <c r="AO57" s="314">
        <v>-2.2999999999999998</v>
      </c>
      <c r="AP57" s="315">
        <v>71849</v>
      </c>
      <c r="AQ57" s="316">
        <v>-4.2</v>
      </c>
      <c r="AR57" s="317">
        <v>1.9</v>
      </c>
    </row>
    <row r="58" spans="1:44" x14ac:dyDescent="0.15">
      <c r="A58" s="247"/>
      <c r="AK58" s="318"/>
      <c r="AL58" s="319" t="s">
        <v>518</v>
      </c>
      <c r="AM58" s="320">
        <v>1163817</v>
      </c>
      <c r="AN58" s="321">
        <v>74988</v>
      </c>
      <c r="AO58" s="322">
        <v>12.2</v>
      </c>
      <c r="AP58" s="323">
        <v>36144</v>
      </c>
      <c r="AQ58" s="324">
        <v>-0.1</v>
      </c>
      <c r="AR58" s="325">
        <v>12.3</v>
      </c>
    </row>
    <row r="59" spans="1:44" x14ac:dyDescent="0.15">
      <c r="A59" s="247"/>
      <c r="AK59" s="303" t="s">
        <v>522</v>
      </c>
      <c r="AL59" s="304"/>
      <c r="AM59" s="312">
        <v>3341142</v>
      </c>
      <c r="AN59" s="313">
        <v>219365</v>
      </c>
      <c r="AO59" s="314">
        <v>131</v>
      </c>
      <c r="AP59" s="315">
        <v>82962</v>
      </c>
      <c r="AQ59" s="316">
        <v>15.5</v>
      </c>
      <c r="AR59" s="317">
        <v>115.5</v>
      </c>
    </row>
    <row r="60" spans="1:44" x14ac:dyDescent="0.15">
      <c r="A60" s="247"/>
      <c r="AK60" s="318"/>
      <c r="AL60" s="319" t="s">
        <v>518</v>
      </c>
      <c r="AM60" s="320">
        <v>2368445</v>
      </c>
      <c r="AN60" s="321">
        <v>155502</v>
      </c>
      <c r="AO60" s="322">
        <v>107.4</v>
      </c>
      <c r="AP60" s="323">
        <v>42835</v>
      </c>
      <c r="AQ60" s="324">
        <v>18.5</v>
      </c>
      <c r="AR60" s="325">
        <v>88.9</v>
      </c>
    </row>
    <row r="61" spans="1:44" x14ac:dyDescent="0.15">
      <c r="A61" s="247"/>
      <c r="AK61" s="303" t="s">
        <v>523</v>
      </c>
      <c r="AL61" s="326"/>
      <c r="AM61" s="312">
        <v>2570431</v>
      </c>
      <c r="AN61" s="313">
        <v>161383</v>
      </c>
      <c r="AO61" s="314">
        <v>60.5</v>
      </c>
      <c r="AP61" s="315">
        <v>77209</v>
      </c>
      <c r="AQ61" s="327">
        <v>1.5</v>
      </c>
      <c r="AR61" s="317">
        <v>59</v>
      </c>
    </row>
    <row r="62" spans="1:44" x14ac:dyDescent="0.15">
      <c r="A62" s="247"/>
      <c r="AK62" s="318"/>
      <c r="AL62" s="319" t="s">
        <v>518</v>
      </c>
      <c r="AM62" s="320">
        <v>2001067</v>
      </c>
      <c r="AN62" s="321">
        <v>125369</v>
      </c>
      <c r="AO62" s="322">
        <v>65.7</v>
      </c>
      <c r="AP62" s="323">
        <v>38938</v>
      </c>
      <c r="AQ62" s="324">
        <v>1</v>
      </c>
      <c r="AR62" s="325">
        <v>64.7</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Av1jDyt9fgebP5xYk6NOFiQzTVltYZkDrqCW7lLt/vnqKR4KH6FrDBKqrPvIIsU3lUuBtigNGqkiXHJreIvfZg==" saltValue="4VvlNnwuiI4cPBppVD1g6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475</v>
      </c>
    </row>
    <row r="121" spans="125:125" ht="13.5" hidden="1" customHeight="1" x14ac:dyDescent="0.15">
      <c r="DU121" s="241"/>
    </row>
  </sheetData>
  <sheetProtection algorithmName="SHA-512" hashValue="dqr1D/SKMojLbevLZE2z59bvSwukvrI0RSPWelmef4VPAvbLWsb59WPlYrrA1VCYQj6exN6wqlGmi9rArPyM2Q==" saltValue="nmak+kh3tB3FuSTyM8YjvA=="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85" zoomScaleNormal="85"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475</v>
      </c>
    </row>
  </sheetData>
  <sheetProtection algorithmName="SHA-512" hashValue="t+1J89rTLmDqbVS0s2p3q2b8zBxv5Sntq5RpjRSY/qlo3kyEhhlooWIlUnuK19TmmpL2s9LsoXtl7adlOQeiyg==" saltValue="Zh+0b6eBzFf6bSOwlHEEaw=="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election activeCell="I49" sqref="I49"/>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27" t="s">
        <v>3</v>
      </c>
      <c r="D47" s="1127"/>
      <c r="E47" s="1128"/>
      <c r="F47" s="11">
        <v>16.8</v>
      </c>
      <c r="G47" s="12">
        <v>18.260000000000002</v>
      </c>
      <c r="H47" s="12">
        <v>25.16</v>
      </c>
      <c r="I47" s="12">
        <v>25.31</v>
      </c>
      <c r="J47" s="13">
        <v>19.48</v>
      </c>
    </row>
    <row r="48" spans="2:10" ht="57.75" customHeight="1" x14ac:dyDescent="0.15">
      <c r="B48" s="14"/>
      <c r="C48" s="1129" t="s">
        <v>4</v>
      </c>
      <c r="D48" s="1129"/>
      <c r="E48" s="1130"/>
      <c r="F48" s="15">
        <v>6.16</v>
      </c>
      <c r="G48" s="16">
        <v>11.11</v>
      </c>
      <c r="H48" s="16">
        <v>7.75</v>
      </c>
      <c r="I48" s="16">
        <v>10.47</v>
      </c>
      <c r="J48" s="17">
        <v>7.88</v>
      </c>
    </row>
    <row r="49" spans="2:10" ht="57.75" customHeight="1" thickBot="1" x14ac:dyDescent="0.2">
      <c r="B49" s="18"/>
      <c r="C49" s="1131" t="s">
        <v>5</v>
      </c>
      <c r="D49" s="1131"/>
      <c r="E49" s="1132"/>
      <c r="F49" s="19" t="s">
        <v>530</v>
      </c>
      <c r="G49" s="20">
        <v>7.66</v>
      </c>
      <c r="H49" s="20">
        <v>3.23</v>
      </c>
      <c r="I49" s="20">
        <v>3.13</v>
      </c>
      <c r="J49" s="21" t="s">
        <v>531</v>
      </c>
    </row>
    <row r="50" spans="2:10" x14ac:dyDescent="0.15"/>
  </sheetData>
  <sheetProtection algorithmName="SHA-512" hashValue="4mKZFQFGaisa5S/HfsE5kbgtb6pODecgbPTWtFS6hBPuuvErxCt+Mn1ucTH3uF8EQqTLEmEV+lHwk7aTkNwCPw==" saltValue="0NceAQUaUJjgoMIbOLAfR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久保　昇平</cp:lastModifiedBy>
  <cp:lastPrinted>2026-03-11T08:09:33Z</cp:lastPrinted>
  <dcterms:created xsi:type="dcterms:W3CDTF">2026-02-23T03:55:18Z</dcterms:created>
  <dcterms:modified xsi:type="dcterms:W3CDTF">2026-03-23T02:04:20Z</dcterms:modified>
  <cp:category/>
</cp:coreProperties>
</file>